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135" activeTab="6"/>
  </bookViews>
  <sheets>
    <sheet name="Arsimi Kultura" sheetId="7" r:id="rId1"/>
    <sheet name="Punesimi aftesimi" sheetId="8" r:id="rId2"/>
    <sheet name="Mbrojtja sociale" sheetId="9" r:id="rId3"/>
    <sheet name="Rregjistrimi Civil" sheetId="11" r:id="rId4"/>
    <sheet name="Kujdesi Shendetesor" sheetId="12" r:id="rId5"/>
    <sheet name="Strehimi" sheetId="13" r:id="rId6"/>
    <sheet name="Antigypsizmi" sheetId="10" r:id="rId7"/>
  </sheets>
  <calcPr calcId="144525"/>
</workbook>
</file>

<file path=xl/calcChain.xml><?xml version="1.0" encoding="utf-8"?>
<calcChain xmlns="http://schemas.openxmlformats.org/spreadsheetml/2006/main">
  <c r="AC17" i="13" l="1"/>
  <c r="AE17" i="13"/>
  <c r="AG17" i="13"/>
  <c r="Y10" i="13"/>
  <c r="AA10" i="13"/>
  <c r="AC10" i="13"/>
  <c r="AE10" i="13"/>
  <c r="AG10" i="13"/>
  <c r="Y9" i="13"/>
  <c r="AA9" i="13"/>
  <c r="AC9" i="13"/>
  <c r="AE9" i="13"/>
  <c r="AG9" i="13"/>
  <c r="Y8" i="13"/>
  <c r="AA8" i="13"/>
  <c r="AC8" i="13"/>
  <c r="AE8" i="13"/>
  <c r="AG8" i="13"/>
  <c r="AA7" i="13"/>
  <c r="AC7" i="13"/>
  <c r="AE7" i="13"/>
  <c r="AG7" i="13"/>
  <c r="Y6" i="13"/>
  <c r="AA6" i="13"/>
  <c r="AC6" i="13"/>
  <c r="AE6" i="13"/>
  <c r="AG6" i="13"/>
  <c r="Y5" i="13"/>
  <c r="AA5" i="13"/>
  <c r="AC5" i="13"/>
  <c r="AE5" i="13"/>
  <c r="AG5" i="13"/>
</calcChain>
</file>

<file path=xl/sharedStrings.xml><?xml version="1.0" encoding="utf-8"?>
<sst xmlns="http://schemas.openxmlformats.org/spreadsheetml/2006/main" count="3467" uniqueCount="737">
  <si>
    <t>Lloji i indikatorit</t>
  </si>
  <si>
    <t>Emertimi i Indikatorit</t>
  </si>
  <si>
    <t xml:space="preserve">Lidhja me Nr e Shtylles se SKZHI </t>
  </si>
  <si>
    <t>Qëllimi/Objektivi Strategjik ne SKZHI</t>
  </si>
  <si>
    <t xml:space="preserve">Objektivi Specifik me te cilin lidhet indikatori/treguesi  </t>
  </si>
  <si>
    <t>Burimi i të dhënave për monitorimin e treguesit të performancës</t>
  </si>
  <si>
    <t xml:space="preserve">
Institucionet përgjegjëse për grumbullimin e të dhënave.</t>
  </si>
  <si>
    <t>Përshkrimi I Metodologjisë</t>
  </si>
  <si>
    <t>Frekuenca e Matjes</t>
  </si>
  <si>
    <t>Formula e llogaritjes</t>
  </si>
  <si>
    <t>Ndarja e të dhënave (per treguesit e perbere)</t>
  </si>
  <si>
    <t xml:space="preserve">
Theksoni drejtimin e ndryshimit / trendit të ecurisë</t>
  </si>
  <si>
    <t>Vlerat Bazë</t>
  </si>
  <si>
    <t>Vlera e synuar/ Targeti</t>
  </si>
  <si>
    <t>Vlera e synuar/Targeti i rishikuar:</t>
  </si>
  <si>
    <t>Vlera aktuale:</t>
  </si>
  <si>
    <t>SDG - Titulli i Qellimit të Zhvillimit të Qëndrueshëm sipas OKB-së</t>
  </si>
  <si>
    <t>Vlera e Synuar e  treguesit te SDG</t>
  </si>
  <si>
    <t>Qellimi I Politikes</t>
  </si>
  <si>
    <t>Kumulativ</t>
  </si>
  <si>
    <t>Direkt</t>
  </si>
  <si>
    <t>Gjinia</t>
  </si>
  <si>
    <t>Etnia</t>
  </si>
  <si>
    <t>Vjetore</t>
  </si>
  <si>
    <t>N/A</t>
  </si>
  <si>
    <t xml:space="preserve">Kumulativ </t>
  </si>
  <si>
    <t>Nuk ka të dhëna</t>
  </si>
  <si>
    <t>Bashkia</t>
  </si>
  <si>
    <t>Mosha</t>
  </si>
  <si>
    <t>Output indicator</t>
  </si>
  <si>
    <r>
      <t>Natyra e Indikatorit/treguesit:</t>
    </r>
    <r>
      <rPr>
        <b/>
        <sz val="10"/>
        <color rgb="FFFF0000"/>
        <rFont val="Calibri"/>
        <family val="2"/>
      </rPr>
      <t xml:space="preserve"> Kumulativ/Rrites</t>
    </r>
  </si>
  <si>
    <r>
      <t xml:space="preserve">Input </t>
    </r>
    <r>
      <rPr>
        <b/>
        <sz val="10"/>
        <color rgb="FFFF0000"/>
        <rFont val="Calibri"/>
        <family val="2"/>
      </rPr>
      <t>Direkt ose i Përbërë</t>
    </r>
  </si>
  <si>
    <t>Rrites</t>
  </si>
  <si>
    <t>MSHMS</t>
  </si>
  <si>
    <t>Shtylla 3: Investimi në kapitalin njerëzor dhe kohezionin social</t>
  </si>
  <si>
    <t>Qëllimi i politikës: Forcimi i të drejtave të njeriut. Objektivat strategjikë : Sigurimi i përfshirjes sociale të të gjitha kategorive shoqërisht të përjashtuara për shkak të varfërisë, statusit social, mungesës së qasjes në shërbime publike, mungesës së vëmendjes së institucioneve publike, etj.</t>
  </si>
  <si>
    <t>Rritja e aksesit të barabartë në arsim cilësor dhe gjithëpërfshirës për romët dhe egjiptianët në të gjitha nivelet arsimore.</t>
  </si>
  <si>
    <t xml:space="preserve">Arsim cilësor, gjithpërfshirës dhe i barabartë për romët dhe egjiptianët në të gjitha nivelet arsimore. </t>
  </si>
  <si>
    <t>MASR</t>
  </si>
  <si>
    <t>Nëpërmjet sistemit ROMALB</t>
  </si>
  <si>
    <t>Përkatësia etnike</t>
  </si>
  <si>
    <t>Trend rritës</t>
  </si>
  <si>
    <t xml:space="preserve">Numri i nxënësve romë dhe egjiptianë të regjistruar në arsimin parashkollor. </t>
  </si>
  <si>
    <t>Bashkitë/MASR</t>
  </si>
  <si>
    <t>ZVA/DRAP/DPAP MASR</t>
  </si>
  <si>
    <t xml:space="preserve">ZVA/DRAP/DPAP / Njësitë vendore, </t>
  </si>
  <si>
    <t>Ky indikator do te raportoje numrin e fëmijëve romë dhe egjiptianë që frekuentojnë arsimin parashkollor dhe si e dhënë do të mblidhet nga zyrat vendore arsimore në bashkëpunim me drejtorinë e përgjithshme të arsimit parauniversitar dhe drejtorinë rajonale të arsimit parauniversitar.</t>
  </si>
  <si>
    <t>Numri i nxënësve romë dhe egjiptianë të përjashtuar nga tarifat për ndjekjen e arsimit parashkollor.</t>
  </si>
  <si>
    <t>ZVA/DRAP/DPAP MASR/Njësitë vendore</t>
  </si>
  <si>
    <t>Indikatori do të tregojë  numrin e nxënësve romë dhe egjiptianë të moshës 3-6 vjec që janë përjashtuar nga tarifat financiare dhe pagesat për ushqim .</t>
  </si>
  <si>
    <t xml:space="preserve">746 nxënës romë dhe egjiptianë </t>
  </si>
  <si>
    <t>ZVA/MASR</t>
  </si>
  <si>
    <t xml:space="preserve">ZVA,Njësitë e vetëqeverisjes vendore, Njësitë e mbrojtjes së të drejtave të fëmijëve. </t>
  </si>
  <si>
    <t>ZVA/DRAP/DPAP, MASR</t>
  </si>
  <si>
    <t>Numri i nxënësve romë dhe egjiptianë që përfundojnë arsimin e detyruar.</t>
  </si>
  <si>
    <t xml:space="preserve">ZVA/MASR </t>
  </si>
  <si>
    <t>Indikatori pasqyron numrin e fëmijëve romë dhe egjiptianë që mbarojnë arsimin e detyruar në raport me numrin total të nxënësve të regjistruar në fillim të vitit akademik.</t>
  </si>
  <si>
    <t>Numri i  nxënësve/adultëve romë dhe egjiptianë që përfundojnë arsimin bazë me kohë të pjesshme.</t>
  </si>
  <si>
    <t>Mblidhen dhe jepen të dhëna për numrin e nxënësve por edhe adultëve romë dhe egjiptianë që për arsye të ndryshme nuk kanë mundur të përfundojnë arsimin e detyruar dhe janë regjistruar e ndjekin dhe përfundojnë arsimin bazë me kohë të pjesshëm.</t>
  </si>
  <si>
    <t>Numri i nxënësve rome dhe egjiptianë  që përfitojnë transport falas për në shkollë &amp; kopësht.</t>
  </si>
  <si>
    <t>ZVA/DRAP, MASR, Njësitë e vetëqeverisjes vendore.</t>
  </si>
  <si>
    <t>Indikatori raporton të gjithë nxënësit romë dhe egjiptianë që përfitojnë transport falas për shkak se banesat e tyre janë larg institucioneve arsimore (shkolla-kopështe) .</t>
  </si>
  <si>
    <t>Numri i nxënësve romë dhe egjiptianë që përfitojnë nga programet mbasshkollore.</t>
  </si>
  <si>
    <t>Shkollat publike të arsimit të detyruar( shkollat qendër komunitare), ZVA, Njësitë e vetëqeverisjes vendore (qendrat komunitare multifunksionale).</t>
  </si>
  <si>
    <t>ZVA/DRAP/DPAP /MASR , Njësitë vendore</t>
  </si>
  <si>
    <t>Indikatori raporton numrin e nxënësve romë dhe egjiptianë të moshës 6-16 vjec që kanë marr pjesë në programe mbasshkollore që I ndihmon në kryerjen e detyrave mësimore ose marrjen e mësimeve plotësuese.</t>
  </si>
  <si>
    <t>ZVA/DRAP/DPAP /MASR, Njësitë e vetëqeverisjes vendore</t>
  </si>
  <si>
    <t>Numri i nxënësve romë dhe egjiptianë që kanë përfituar nga subvencionimi shtesë i pagesës së ndihmës ekonomike.</t>
  </si>
  <si>
    <t>Bashkitë/ ZVA/MASR</t>
  </si>
  <si>
    <t xml:space="preserve">                                               Shkollat publike të arsimit të detyruar/ZVA/MASR, Njësitë e vetëqeverisjes vendore, SHSSH,MSHMS
SHSSH, MSHMS
</t>
  </si>
  <si>
    <t>Raportohet numri I nxënsve romë dhe egjiptianë familjet e të cilëve përfitojnë subvencion shtesë mbi ndihmën ekonomike sepse  ndjekin rregullisht arsimin e detyrueshëm.</t>
  </si>
  <si>
    <t>vjetore</t>
  </si>
  <si>
    <t>MASR, Njësitë e vetëqeverisjes vendore</t>
  </si>
  <si>
    <t xml:space="preserve"> Raportohet numri I nxënësëve romë dhe egjiptianë që ndjekin arsimin e mesëm përfshirë atë profesional dhe të orientuar që kanë përfituar bursa.</t>
  </si>
  <si>
    <t>Institucionet Arsimore të Larta (IAL)</t>
  </si>
  <si>
    <t>MASR/IAL/Njësitë e vetëqeverisjes vendore</t>
  </si>
  <si>
    <t>Fakulteti</t>
  </si>
  <si>
    <t>Numri i studentëve romë dhe egjiptianë qe kanë përfituar kuota të veçanta në universitetet përkatëse.</t>
  </si>
  <si>
    <t>IAL</t>
  </si>
  <si>
    <t>IAL/MASR</t>
  </si>
  <si>
    <t>Evidentohet nga indikatori numri i studentëve romë dhe egjiptianë të regjistruar  në arsimin e lartë në të gjitha nivelevet dhe në degë të ndryshme universitare nëpërmjet kuotave të veçanta.</t>
  </si>
  <si>
    <t>Përkrahja e një sistemi gjithëpërfshirës të arsimit, duke mundësuar qasje të barabartë në arsim cilësor për romët dhe egjiptianët.</t>
  </si>
  <si>
    <t>MASR, ASCAP, ZVA, Shkollat publike</t>
  </si>
  <si>
    <t>ZVA/DRAP/DPAP /MASR</t>
  </si>
  <si>
    <t>Numri i romëve dhe egjiptianëve të punësuar si mediatorë/ndërmjetësues nga MASR në rang kombëtar.</t>
  </si>
  <si>
    <t>Indikatori do të raportojë sa mediatorë të arsimit romë dhe egjiptianë janë  punësuar dhe bërë pjesë e sistemit arsimor.</t>
  </si>
  <si>
    <t>Numri i teksteve shkollore aktuale të analizuara dhe të rishikuara për të eliminuar stereotipet që lidhen me romët dhe egjiptianët.</t>
  </si>
  <si>
    <t>ASCAP, MASR</t>
  </si>
  <si>
    <t>MASR, ASCAP</t>
  </si>
  <si>
    <t>Tekstet shkollore aktuale do të analizohen dhe rishikohen  për të eliminuar stereotipet që lidhen me romët dhe egjiptianët  dhe numri I teksteve të rishikuar do të paraqitet nga indikatori.</t>
  </si>
  <si>
    <t>Kurrikula e gjuhës rome miratuar nga  MASR.</t>
  </si>
  <si>
    <t>ZVA, DRAP, MASR</t>
  </si>
  <si>
    <t>MASR , ASCAP</t>
  </si>
  <si>
    <t>ZVA, DRAP, DPAP, MASR</t>
  </si>
  <si>
    <t>Pritet të miratohet nga MASR, Kurrikula e gjuhës rome që do të shërbej për mësimin e gjuhës rome në arsimin parauniversitar dhe atë universitar.</t>
  </si>
  <si>
    <t>Vetëm 1 herë kur miratohet kurrikula</t>
  </si>
  <si>
    <t>Numri i institucioneve arsimore që zhvillojnë mësimin e gjuhës rome.</t>
  </si>
  <si>
    <t>Identifikohen institucionet arsimore që do të zhvillojnë gjuhën rome.</t>
  </si>
  <si>
    <t>Institucioni arsimor</t>
  </si>
  <si>
    <t>Numri i mësuesëve romë dhe egjiptianë të punësuar pranë institucioneve arsimore.</t>
  </si>
  <si>
    <t>MASR nga portali i mësuesit.</t>
  </si>
  <si>
    <t>ZVA, DRAP, DPAP,  MASR</t>
  </si>
  <si>
    <t>Si pjesë e pakicave kombëtare, romëve dhe egjiptianëve u jepet përparësi për tu  punësuar pranë institucioneve arsimore,  numri I mësuesëve romë dhe egjiptianë të punësuar  do të evidentohet nga indikatori.</t>
  </si>
  <si>
    <t>Drejtoritë e shkollave, Njësitë e Mbrojtjes së Fëmijëve, ZVA</t>
  </si>
  <si>
    <t>Drejtoritë e shkollave, Njësitë e Mbrojtjes së Fëmijëve</t>
  </si>
  <si>
    <t>Drejtoritë e shkollave, ZVA , DRAP, DPAP , Njësitë e Mbrojtjes së Fëmijëve</t>
  </si>
  <si>
    <t>Numri i nxënësve romë dhe egjiptian që kanë braktisur shkollën dhe numri i fëmijëve romë dhe egjiptianë që janë rikthyer në shkollë.</t>
  </si>
  <si>
    <t>Indaikatori tregon sa fëmijë romë dhe egjiptianë kanë braktisur shkollën dhe përqindjen e atyre që janë rikthyer përsëri.</t>
  </si>
  <si>
    <t>Njësitë e vetëqeverisjes vendore</t>
  </si>
  <si>
    <t>Numri i nxënësve të pajisur me kompjutera, tableta, telefona dhe linjë interneti.</t>
  </si>
  <si>
    <t>Drejtoritë e shkollave, ZVA, MASR</t>
  </si>
  <si>
    <t xml:space="preserve">Si pasoj e situatës Covid 19 bëhet Pajisja me mjete elektronike (kompjutera, tableta &amp; telefona)  dhe internet për zhvillimin e mësimit online,
për nxënësit romë dhe egjiptianë, familjet e të cilëve kanë të ardhura të pamjaftueshme.
</t>
  </si>
  <si>
    <t>Numri i projekteve artistiko kulturore organizuar në kuadër të  8 prillit; 24 qershorit; 2 gushtit Holokaustit etj) që promovojnë identitetin, kulturën dhe historinë e romëve dhe egjiptianëve në nivel kombëtar dhe lokal.</t>
  </si>
  <si>
    <t>Trashëgimia kulturore rome dhe egjiptiane si vlerë e trashëgimisë kulturore shqipëtare</t>
  </si>
  <si>
    <t xml:space="preserve">Njësitë e vetëqeverisjes vendore
Ministria e Kulturës
</t>
  </si>
  <si>
    <t>Ministria e Kulturës, Drejtoritë Rajonale të Kulturës, Qendrat Kulturore, Njësitë e vetëqeverisjes vendore</t>
  </si>
  <si>
    <t>Ministria e Kulturës, Njësitë e vetëqeverisjes vendore</t>
  </si>
  <si>
    <t xml:space="preserve">Indikatori do të paraqesë aktivitetet artistike dhe kulturore që do të organizohen që promovojnë identitetin, kulturën dhe historinë e romëve dhe egjiptianëve në nivel kombëtar dhe lokal në kuadër të  8 prillit; 24 qershorit; 2 gushtit Holokausti etj) .
</t>
  </si>
  <si>
    <t>Institucionet mbështetës</t>
  </si>
  <si>
    <t>Ministria e Kulturës</t>
  </si>
  <si>
    <t>Komiteti për Pakicat Kombëtare</t>
  </si>
  <si>
    <t>Numri i projekteve të miratuar nga Komiteti për Pakicat Kombëtare</t>
  </si>
  <si>
    <t>Indikatori raporton projektet e miratuar nga Komiteti për Pakicat Kombëtare specifikisht për romët dhe egjiptianët që ata të ruajnë traditën, kulturën dhe historinë e tyre.</t>
  </si>
  <si>
    <t>MK</t>
  </si>
  <si>
    <t xml:space="preserve">Ministria e Kulturës + (Qendra Kombëtare e Leximit dhe Librit)
QKLL + BK (Biblioteka Kombëtare)
</t>
  </si>
  <si>
    <t xml:space="preserve">Ministria e Kulturës  + Institucionet qëndrore kulturore në varësi të MK  </t>
  </si>
  <si>
    <t>Dixhitalizimi i trashëgimisë kulturore të romëve dhe egjiptianëve.</t>
  </si>
  <si>
    <t>Evidentohet dhe promovohet trashëgimia kulturore materiale dhe jomateriale e romëve dhe egjiptianëve nëpërmjet procesit kërkimor dhe nxitjes së krijmtarisë artistike në muzikë, artet e bukura fotografi, veshje tradicionale, instrumente muzikorë etj.</t>
  </si>
  <si>
    <t>Trashëgimia Kultura materiale</t>
  </si>
  <si>
    <t>Trashëgimia Kulturore jomateriale</t>
  </si>
  <si>
    <t>Projektet e fituar nga OJF-të rome dhe egjiptiane nga thirrja e dedikuar e MK.</t>
  </si>
  <si>
    <t xml:space="preserve">Indikatori do të tregoj numrin e organizatave rome dhe egjiptiane që kanë përfituar nga thirrja për propozime e Ministrisë së Kulturës. </t>
  </si>
  <si>
    <t>Numri i romëve dhe egjiptianëve të punësuar pranë institucioneve të Ministrisë së Kulturës.</t>
  </si>
  <si>
    <t>Të dhënat nga burimet njerëzore MK dhe  institucioneve qëndrore kulturore në varësi të MK.</t>
  </si>
  <si>
    <t>Ministria e Kulturës,</t>
  </si>
  <si>
    <t xml:space="preserve">Paraqitet Numri i romëve dhe egjiptianëve të punësuar pranë institucioneve të Ministrisë së Kulturës.
</t>
  </si>
  <si>
    <t xml:space="preserve">Numri i romëve dhe egjiptianëve të cilët kanë marrë shërbime këshillimi dhe orientimi për karrierë.     </t>
  </si>
  <si>
    <t>Krijim i mundësive të barabarta për punësim cilësor dhe të qëndrueshëm për romët dhe egjiptianët.</t>
  </si>
  <si>
    <t>Nxitja e punësimit të romëve dhe egjiptianëve nëpërmjet AFP-së, dhe PATP-ve.</t>
  </si>
  <si>
    <t xml:space="preserve"> Realizimi i vitit 2021( për objektivin dhe nënobjektivat)</t>
  </si>
  <si>
    <t>AKPA</t>
  </si>
  <si>
    <t xml:space="preserve">MFE </t>
  </si>
  <si>
    <t xml:space="preserve">Indikatori tregon numrin e romëve dhe egjiptianëve të cilët janë regjistruar pranë zyrave të punës dhe kanë marrë shërbime këshillimi dhe orientimi për karrierë.  </t>
  </si>
  <si>
    <t xml:space="preserve">Nëpërmjet sistemit ROMALB </t>
  </si>
  <si>
    <t>Femra</t>
  </si>
  <si>
    <t>Të rinj</t>
  </si>
  <si>
    <t>Realizimi i vitit 2021( për objektivin dhe nënobjektivat)</t>
  </si>
  <si>
    <t>+5% mbi realizimin e vitit 2021</t>
  </si>
  <si>
    <t>+5% mbi realizimin e vitit 2022</t>
  </si>
  <si>
    <t>+5% mbi realizimin e vitit 2023</t>
  </si>
  <si>
    <t>+5% mbi realizimin e vitit 2024</t>
  </si>
  <si>
    <t xml:space="preserve">Numri i romëve dhe egjiptianëve të regjistruar në formim profesional( privat &amp; publik) prej tyre </t>
  </si>
  <si>
    <t>Përllogaritet sa romë dhe egjiptianë janë  të regjistruar në formim profesional duke përfshirë institucionet publike dhe private.</t>
  </si>
  <si>
    <t>Numri i romëve dhe egjiptianëve pjesëmarrës në PNP (praktika profesionale &amp; Formim në Punë (VKM 17)</t>
  </si>
  <si>
    <t>Sipas VKM 17 për procedurat, kriteret dhe rregullat për zbatimin e programeve të nxitjes së punësimit nëpërmjet punësimit formimit në punë dhe praktikave profesionale indikatori paraqet numrin e romëve dhe egjiptianëve pjesëmarrës në PNP (praktika profesionale &amp; Formim në Punë .</t>
  </si>
  <si>
    <t>Numri i romëve dhe egjiptianëve të  certifikuar në formim profesional ( privat &amp; publik).</t>
  </si>
  <si>
    <t xml:space="preserve">Nëpërmjet mbështetjes për rritjen e pjesëmarrjes së romëve dhe egjiptianëve në programet e zhvillimit të aftësive dhe kualifikimit indikatori pasqyron sa romë dhe egjiptianë  janë  certifikuar në formim profesional ( privat &amp; publik) </t>
  </si>
  <si>
    <t xml:space="preserve">Numri i romëve dhe egjiptianëve që kanë perfunduar me sukses PNP (praktika profesionale &amp; Formim në Punë (VKM 17) </t>
  </si>
  <si>
    <t>Sipas VKM 17 për procedurat, kriteret dhe rregullat për zbatimin e programeve të nxitjes së punësimit nëpërmjet punësimit formimit në punë dhe praktikave profesionale indikatori paraqet numrin e romëve dhe egjiptianëve që kanë përfunduar me sukses  PNP (praktika profesionale &amp; Formim në Punë) .</t>
  </si>
  <si>
    <t>Numri i romëve dhe egjiptianëve të integruar në tregun e punës nëpermjet PNP-ve.</t>
  </si>
  <si>
    <t>Indikatori raporton integrimin e romëve dhe egjiptianëve në tregun e punës nëpërmjet PNP-ve dhe paraqet numrin total të të punësuarve nëprmjet PNP-ve.</t>
  </si>
  <si>
    <t xml:space="preserve">Numri i romëve dhe egjiptianëve të integruar në tregun e punës nëpërmjet punësimit, programit të nxitjes nëpërmjet vetpunësimit, programit të punëve publike në komunitet, </t>
  </si>
  <si>
    <t xml:space="preserve">Indikatori mat dhe raporton  romët dhe egjiptianët të integruar në tregun e punës nëpërmjet punësimit, programit të nxitjes nëpërmjet vetpunësimit, programit të punëve publike në komunitet, </t>
  </si>
  <si>
    <t>+4% mbi realizimin e vitit 2021</t>
  </si>
  <si>
    <t>+4% mbi realizimin e vitit 2022</t>
  </si>
  <si>
    <t>+4% mbi realizimin e vitit 2023</t>
  </si>
  <si>
    <t>+4% mbi realizimin e vitit 2024</t>
  </si>
  <si>
    <t xml:space="preserve"> Rezultatet e gjurmimit që do të realizohet në vitin 2021 për  vitin 2020  ( për objektivin dhe nënobjektivat)</t>
  </si>
  <si>
    <t>Mbështet përfshirja e romëve dhe egjiptianëve në arsimin e mesëm profesional publik, duke përfituar dhe nga bursat përkatëse, si dhe rritja e pjesëmarrjes së romëve dhe egjiptianëve në kurset profesionale të ofruara nga qendrat e formimit profesional publik dhe indikatori tregon totalin e romëve dhe egjiptianëve kursante  (pu.pa dhe jo pu.pa) të cilët kanë përfunduar një kurs formimi profesional ose kanë mbaruar një nivel të arsimit të mesëm profesional (certifikuar &amp; diplomuar).</t>
  </si>
  <si>
    <t>rezultatet e gjurmimit që do të realizohet në vitin 2021 për  vitin 2020  ( për objektivin dhe nënobjektivat)</t>
  </si>
  <si>
    <t xml:space="preserve">Numri i të rinjëve romë dhe egjiptianë qe ndjekin ose kanë përfunduar praktikën pranë  institucioneve të administratës shtetërore, njësive të vetëqeverisjes vendore, dhe institucioneve të pavaruara. </t>
  </si>
  <si>
    <t>DAP</t>
  </si>
  <si>
    <t>Departamenti i Administratës Publike (DAP), MSHMS</t>
  </si>
  <si>
    <t xml:space="preserve">  Evidentohen të rinjtë  romë dhe egjiptianë të përfshirë në Programin Kombëtar të Praktikave të Punës. </t>
  </si>
  <si>
    <t>n/a</t>
  </si>
  <si>
    <t>MFE</t>
  </si>
  <si>
    <t>Numri i romëve dhe egjiptianëve të punësuar në administratën publike në nivel qëndror dhe vendor.</t>
  </si>
  <si>
    <t>DAP, Njësitë e vetëqeverisjes vendore</t>
  </si>
  <si>
    <t>DAP, MFE, MSHMS, Njësitë e vetëqeverisjes vendore</t>
  </si>
  <si>
    <t>DAP, MFE, Njësitë e vetëqeverisjes vendore</t>
  </si>
  <si>
    <t>Paqyrohet numri i romëve dhe egjiptianëve të punësuar në administratën publike në nivel qëndror dhe vendor.</t>
  </si>
  <si>
    <t>Institucioni</t>
  </si>
  <si>
    <t>SHSSH, MSHMS</t>
  </si>
  <si>
    <t xml:space="preserve">Numri i bizneseve të familjeve rome dhe egjiptiane që kanë përfituar lehtësira fiskale ose grante të vogla për të siguruar rikuperimin. </t>
  </si>
  <si>
    <t xml:space="preserve">DPT  &amp; NJQVV
</t>
  </si>
  <si>
    <t>DPT, MFE, NJQVV</t>
  </si>
  <si>
    <t xml:space="preserve">AKPA, OJF- të
MFE, NJQVV
</t>
  </si>
  <si>
    <t xml:space="preserve">Merren masa për uljen e ndikimit të epidemisë  shkaktuar nga Covid 19 për romët dhe egjiptianët nëpërmjet mbështetjes financiare të bizneseve te vogla formale, dhe informale   dhe nëpërmjet  lehtësirave fiskale ose grante të vogla për të siguruar rikuperimin. </t>
  </si>
  <si>
    <t>Nxitja e sipërmarrjes (sociale) dhe vetëpunësimit  të romëve dhe egjiptianëve.</t>
  </si>
  <si>
    <t>Numri i OJF-ve rome dhe egjiptiane që kanë përfituar statusin e ndërrmarrjes sociale dhe numri i të punësuarëve nga ndërrmarjet sociale.</t>
  </si>
  <si>
    <t xml:space="preserve"> Indikatori raporton të dhëna për numrin e OJF-ve rome dhe egjiptiane që kanë përfituar statusin e ndërrmarrjes sociale dhe numri i të punësuarëve nga ndërrmarjet sociale.</t>
  </si>
  <si>
    <t>Numri i të vetëpunësuarëve &amp; sipërmarrësve romë dhe egjiptianë  përfitues të granteve të vogla kredi të buta dhe shërbimeve të tjera si përgatitjen e planeve individuale të biznesit.</t>
  </si>
  <si>
    <t xml:space="preserve">Mbështetet vetëpunësimi dhe sipërmarrja e romëve dhe egjiptianëve nëpërmjet ofrimit të granteve të vogla/kreditë e buta dhe shërbimeve mbështetëse dhe Indikatori  tregon numrin e të vetëpunësuarëve &amp; sipërmarrësve romë dhe egjiptianë të cilët janë përfitues. </t>
  </si>
  <si>
    <t>Numri i bizneseve të drejtuar nga romë dhe egjiptianë që përfitojnë nga ulja 50 për qind e taksave vendore.</t>
  </si>
  <si>
    <t xml:space="preserve">Njësitë e vetëqeverisjes vendore miratojnë uljen e taksave dhe tarifave vendore për bizneset e ngritura nga romë dhe egjiptianë deri në 50 për qind. Indikatori evidenton  bizneset e drejtuar nga romë dhe egjiptianë që përfitojnë nga ulja 50 për qind e taksave vendore. </t>
  </si>
  <si>
    <t>Numri i romëve dhe egjiptianëve të informuar/ asistuar që aplikojnë për grante për bujqësinë dhe zhvillimin rural.</t>
  </si>
  <si>
    <t>Raportet e Agjencisë AZHBR</t>
  </si>
  <si>
    <t>AZHBR</t>
  </si>
  <si>
    <t>MBZHR</t>
  </si>
  <si>
    <t>Asistohen romët dhe egjiptianët të aplikojnë për grante IPARD II për bujqësinë dhe zhvillimin rural dhe evidentohet numri I atyre të asistuar që kanë aplikuar.</t>
  </si>
  <si>
    <t>200 familje</t>
  </si>
  <si>
    <t>300 familje</t>
  </si>
  <si>
    <t>Numri i romëve dhe egjiptianëve që kanë përfituar grante nga programi për bujqësinë dhe zhvillimin rural.</t>
  </si>
  <si>
    <t>Indikatori tregon numrin e romëve dhe egjiptianëve që kanë përfituar grante nga programi për bujqësinë dhe zhvillimin rural.</t>
  </si>
  <si>
    <t xml:space="preserve"> Njësitë e vetëqeverisjes vendore</t>
  </si>
  <si>
    <t xml:space="preserve">Vetëm 1 herë </t>
  </si>
  <si>
    <t>Krijimi i një pakete të vecantë që mbështet, favorizon dhe lejon grumbulluesit romë dhe egjiptianë të materialeve të riciklueshme të ushtrojnë aktivitetin e riciklimit direkt në burim (familjet, zyrat, bizneset etj.) sipas rregullave të standardizuara.</t>
  </si>
  <si>
    <t xml:space="preserve">Hartohet një paketë e vecantë që mbështet, favorizon dhe lejon grumbulluesit romë dhe egjiptianë të materialeve të riciklueshme të ushtrojnë aktivitetin e riciklimit direkt në burim </t>
  </si>
  <si>
    <t>Paketa Hartuar</t>
  </si>
  <si>
    <t>Rritja e kapaciteteve dhe përmirësimi i performancës së punës së stafit të Agjencisë Kombëtare të Punësimit dhe Aftësive dhe të arsimit dhe formimit profesional, për integrimin e romëve dhe egjiptianëve në tregun e punës.</t>
  </si>
  <si>
    <t>VKM hartuar nga MFE</t>
  </si>
  <si>
    <t>Numri i mediatorëve  romë dhe egjiptianë të përcaktuar pranë zyrave përkatëse të punësimit.</t>
  </si>
  <si>
    <t>Indikatori do të tregojë numri e mediatorëve  romë dhe egjiptianë të përcaktuar pranë zyrave përkatëse të punësimit.Synohet të punësohen 12 të tillë.</t>
  </si>
  <si>
    <t>MFE, AKPA</t>
  </si>
  <si>
    <t>Institucioni/Pozicioni</t>
  </si>
  <si>
    <t>Numri i rasteve të trajtuara nga Komisioni i Etikës dhe Disiplinës për diskriminimin e romëve dhe egjiptianëve.</t>
  </si>
  <si>
    <t>MFE, AKPA, AKAFPK</t>
  </si>
  <si>
    <t>Indikatori evidenton  rastet e trajtuara nga Komisioni i Etikës dhe Disiplinës për diskriminimin e romëve dhe egjiptianëve.</t>
  </si>
  <si>
    <t xml:space="preserve">0 raste tw ndjekur                       300 punonjës së zyrave të punës trajnuar për etikën në shërbim dhe komunikim </t>
  </si>
  <si>
    <t>Numri i familjeve rome dhe egjiptiane që kanë aplikuar në skemën e ndihmës ekonomike.</t>
  </si>
  <si>
    <t>Përmirësim i qasjes dhe rritja e aksesit të romëve dhe egjiptianeve në programet e mbrojtjes sociale</t>
  </si>
  <si>
    <t xml:space="preserve">Përfshirja e Romëve dhe Egjiptianëve në programet e mbrojtjes sociale </t>
  </si>
  <si>
    <t>Regjistri Elektronik Kombëtar i përfituesëve të Ndihmës Ekonomike</t>
  </si>
  <si>
    <t>SHSSH,Njësitë e vetëqeverisjes vendore</t>
  </si>
  <si>
    <t>Evidentohen familjeve rome dhe egjiptiane që kanë aplikuar në skemën e ndihmës ekonomike nëpërmjet regjistrit elektronik kombëtar të përfituesëve të NE.</t>
  </si>
  <si>
    <t>Nr. total I aplikimeve te familjeve rome &amp;egjiptiane ne 61 bashkite e vendit.</t>
  </si>
  <si>
    <t>10% me shume</t>
  </si>
  <si>
    <t>15% me shume</t>
  </si>
  <si>
    <t>20%me shume</t>
  </si>
  <si>
    <t xml:space="preserve">25% me shume </t>
  </si>
  <si>
    <t>30% me shume</t>
  </si>
  <si>
    <t>Numri i familjeve rome dhe egjiptiane që kanë përfituar ndihmë ekonomike.</t>
  </si>
  <si>
    <t>Nëpërmjet regjistrit elektronik kombëtar të përfituesëve të NE evidentohet numri i familjeve rome dhe egjiptiane që kanë përfituar ndihmë ekonomike.</t>
  </si>
  <si>
    <t xml:space="preserve">Rrites </t>
  </si>
  <si>
    <t>Nr. total I perfituesve te familjeve rome dhe egjiptiane ne 61 bashkite e vendit.</t>
  </si>
  <si>
    <t>Numri i grave kryefamiljare rome dhe egjiptiane përfitues të ndihmës ekonomike.</t>
  </si>
  <si>
    <t>Nëpërmjet regjistrit elektronik kombëtar të përfituesëve të NE evidentohet numri i grave rome dhe egjiptiane që kanë përfituar ndihmë ekonomike.</t>
  </si>
  <si>
    <t>Nr.total I grave kryefamiljare perfituese te ndihmes ekonomike ne 61 bashkite e vendit.</t>
  </si>
  <si>
    <t>nuk ka të dhëna</t>
  </si>
  <si>
    <t>5%me shume</t>
  </si>
  <si>
    <t>10%me shume</t>
  </si>
  <si>
    <t>20% me shume</t>
  </si>
  <si>
    <t>25% me shume</t>
  </si>
  <si>
    <t>SHSSH, Njësitë e vetëqeverisjes vendore</t>
  </si>
  <si>
    <t>5% me shume</t>
  </si>
  <si>
    <t>Përkatësia Etnike</t>
  </si>
  <si>
    <t>Numri i familjeve rome dhe egjiptiane të cilat kanë përfituar nga fondi shtesë mbi fondin e  kushtëzuar për Ndihmën Ekonomike.</t>
  </si>
  <si>
    <t>Raportimi nga Njësitë e vetëqeverisjes vendore</t>
  </si>
  <si>
    <t xml:space="preserve">Njësitë e vetëqeverisjes vendore, </t>
  </si>
  <si>
    <t>Njësitë e vetëqeverisjes vendore mundësojnë aksesin maksimal për familjet  rome dhe egjiptiane aplikuese për Ndihmën Ekonomike, të cilat nuk janë shpallur përfituese nga sistemi i pikëzimit, të trajtohen nga fondi shtesë i kushtëzuar për bllokndihmën ekonomike.</t>
  </si>
  <si>
    <t>2%me shume</t>
  </si>
  <si>
    <t>2% me shume</t>
  </si>
  <si>
    <t>Rritja e shumës së subvencionit të  pagesës të ndihmës ekonomike që marrin familjet rome dhe egjiptiane fëmijët e të cilëve ndjekin arsimin bazë dhe vaksinohen. (për buxhetin ky tregues është vedosur edhe te sektori i arsimit)</t>
  </si>
  <si>
    <t>Jepet mbështetje familjeve rome dhe egjiptiane fëmijët e të cilëve ndjekin arsimin bazë dhe janë vaksinuar të përfitojnë rritje tw subvencionit shtesë në ndihmën ekonomike.</t>
  </si>
  <si>
    <t>Vetëm 1 herë sa miratohet ndryshimi</t>
  </si>
  <si>
    <t>Evidencat nga njësitë e vetëqeverisjes vendore</t>
  </si>
  <si>
    <t>Njësitë e vetëqeverisjes vendore,</t>
  </si>
  <si>
    <t>Numri i fëmijëve romë dhe egjiptianë të regjistruar dhe që ndjekin rregullisht cerdhet dhe kopështet.</t>
  </si>
  <si>
    <t>Indikatori evidenton fëmijët romë dhe egjiptianë të regjistruar dhe që ndjekin rregullisht cerdhet dhe kopështet.</t>
  </si>
  <si>
    <r>
      <t>Numri i fëmijëve romë dhe egjiptian të regjistruar në cerdhe dhe në kopështe që përfitojnë nga reduktimi/ rimbursimi i tarifës.</t>
    </r>
    <r>
      <rPr>
        <sz val="8"/>
        <color rgb="FF000000"/>
        <rFont val="Times New Roman"/>
        <family val="1"/>
      </rPr>
      <t> </t>
    </r>
  </si>
  <si>
    <t>Indikatori mbledh të dhëna për numrin e fëmijëve romë dhe egjiptian të regjistruar në cerdhe dhe në kopështe që përfitojnë nga reduktimi/ rimbursimi i tarifës. </t>
  </si>
  <si>
    <t>MSHMS, MIE &amp; MFE</t>
  </si>
  <si>
    <t>Indikatori mbledh të dhëna për familjet rome dhe egjiptiane përfituese të statusit "Klient ne nevoje”.</t>
  </si>
  <si>
    <t xml:space="preserve"> Përkatësia Etnike</t>
  </si>
  <si>
    <t>MFE, MSHMS</t>
  </si>
  <si>
    <t>Nëpërmjet rishikimit të legjislacionit kërkohet ulja e moshës nga 70 në 64 për përfitmin e pensionit social për romët dhe egjiptianë të cilët nuk kanë paguar kontribute shoqërore ndër vite.</t>
  </si>
  <si>
    <t>VKM per uljen e moshes</t>
  </si>
  <si>
    <t>Numri i familjeve rome dhe egjiptiane në nevojë që kanë përfituar shportën ushqimore dhe joushqimore mujore.</t>
  </si>
  <si>
    <t>Raportimet nga Njësitë e vetëqeverisjes vendore</t>
  </si>
  <si>
    <t>SHSSH</t>
  </si>
  <si>
    <t>Indikatori mbledh të dhëna për numrin e familjeve rome dhe egjiptiane në nevojë që kanë përfituar shportën ushqimore dhe joushqimore mujore shoqërore gjatë periudhës së epidemisë  shkaktuar nga Covid 19.</t>
  </si>
  <si>
    <t>Riintegrimi social i përfituesëve të ndihmës ekonomike nëpërmjet zbatimit të programit të daljes nga skema e ndihmës ekonomike</t>
  </si>
  <si>
    <t>Raportimi nga SHSSH dhe Njësitë e vetëqeverisjes vendore</t>
  </si>
  <si>
    <t>Nëpërmjet mbështetjes së familjeve në skemën e ndihmës ekonomike  evidentohet numri i romëve dhe egjiptianëve që përfitojnë nga programet e rintegrimit.</t>
  </si>
  <si>
    <t>3% me shume</t>
  </si>
  <si>
    <t>Njësitë e vetëqeverisjes vendore, MSHMS</t>
  </si>
  <si>
    <t>SHSSH, Njësitë e vetëqeverisjes vendore, MFE, MSHMS</t>
  </si>
  <si>
    <t>MFE, Njësitë e vetëqeverisjes vendore, MSHMS</t>
  </si>
  <si>
    <t>Indikatori paraqet të dhëna për numrin e start ups ,inisiativave ekonomike financuar prej qeverisë/pushtetit vendor për familjet që dalin prej skemës së NE.</t>
  </si>
  <si>
    <t>45 (individe)</t>
  </si>
  <si>
    <t>Numri i romëve dhe egjiptianëve përfitues prej bizneseve start up apo inisiativave ekonomike.</t>
  </si>
  <si>
    <t>Numri i OJF-ve rome dhe egjiptiane që kanë përfituar statusin e ndërrmarjes sociale.</t>
  </si>
  <si>
    <t>Indikatori tregon numrin e OJF-ve rome dhe egjiptiane që janë regjistruar si ndërrmarje sociale.</t>
  </si>
  <si>
    <t>Rritja e aksesit  të romëve dhe egjiptianëve në shërbimet e kujdesit shoqëror dhe modelimi i shërbimeve të reja të ofruara në komunitet</t>
  </si>
  <si>
    <t xml:space="preserve">Numri i Bashkive që ofrojnë shërbime  të financuar nga Fondi Social për romët dhe egjiptianët (lloji I shërbimeve) </t>
  </si>
  <si>
    <t>ASHDMF, SHSSH, Njësitë e vetëqeverisjes vendore</t>
  </si>
  <si>
    <t>SHSSH, Njësitë e vetëqeverisjes vendore, MSHMS</t>
  </si>
  <si>
    <t>Ngrihen shërbimeve të reja sociale me bazë komunitare, të financuara nga Fondi Social dhe përcaktohet lloji  dhe numri i shërbimeve.</t>
  </si>
  <si>
    <t>1 Bashki (Gjirokaster)</t>
  </si>
  <si>
    <t>3 Bashki ( Gjirokaster, Elbasan, Pogradec)</t>
  </si>
  <si>
    <t>4 Bashki (Gjirokaster, Elbasan, Pogradec, Polican)</t>
  </si>
  <si>
    <t>5 Bashki (Gjirokaster, Elbasan, Pogradec, Polican, Durres)</t>
  </si>
  <si>
    <t>6 Bashki (Gjirokaster, Elbasan, Pogradec, Polican, Durres)</t>
  </si>
  <si>
    <t>Numri i romëve dhe egjiptianëve të cilët janë mbështetur nga MKR per rastet e dhunës në familje.</t>
  </si>
  <si>
    <t>Sektori i Barazisë gjinore dhe dhunës në familje, sipas raportimeve nga niveli vendor</t>
  </si>
  <si>
    <t xml:space="preserve">SHSSH, Njësitë e vetëqeverisjes vendore, Drejtoria e Policisë </t>
  </si>
  <si>
    <t>Indikatori tregon numrin e romëve dhe egjiptianëve të cilët janë mbështetur nga MKR per rastet e dhunës në familje</t>
  </si>
  <si>
    <t xml:space="preserve">Trend zbritës </t>
  </si>
  <si>
    <t>Numri i romëve dhe egjiptianëve që përfitojnë shërbime në qendrat rezidenciale.</t>
  </si>
  <si>
    <t>Raportet SHSSH</t>
  </si>
  <si>
    <t>SHSSH, NJVQV, ISHPSHSH</t>
  </si>
  <si>
    <t>SHSSH, ISHPSHSH</t>
  </si>
  <si>
    <t>Përmirësohen shërbimet për romët dhe egjiptianët në qendrat rezidenciale nëpërmjet fuqizimi i mekanizmave të referimit dhe indikagtori këtu tregon romët dhe egjiptianët që përfitojnë shërbime në qendrat rezidenciale.</t>
  </si>
  <si>
    <t>10 % me shume</t>
  </si>
  <si>
    <t>Numri i grave dhe vajzave  rome dhe egjiptiane në rrezik trafikimi të trajtuara me shërbime rezidenciale.</t>
  </si>
  <si>
    <t>Merren të dhëna për gratë dhe vajzat  rome dhe egjiptiane në rrezik trafikimi të trajtuara me shërbime rezidenciale.</t>
  </si>
  <si>
    <t xml:space="preserve">Trend rritës </t>
  </si>
  <si>
    <t>1% me shume</t>
  </si>
  <si>
    <t>2 % me shume</t>
  </si>
  <si>
    <t>Numri i qendrave komunitare multifunksionale operacionale me shërbime në zonat ku banojnë romët dhe egjiptianët.</t>
  </si>
  <si>
    <t>Raportohen qendrat komunitare multifunksionale operacionale me shërbime në zonat ku banojnë romët dhe egjiptianët.</t>
  </si>
  <si>
    <t>Numri i rasteve të fëmijëve në situatë rruge të identifkuar/të menaxhuar nga skuadrat e terrenit të cilave i’u  është garantuar mbështetja. (F/M)</t>
  </si>
  <si>
    <t>Fuqizimi i kapaciteteve për identifikimin e romëve dhe egjiptianëve në rrezik trafikimi/shfrytezimi si dhe referimi, mbrojtja dhe riintegrimi i rasteve të trafikuara/shfrytezuara.</t>
  </si>
  <si>
    <t>Raportet periodike ASHDMF</t>
  </si>
  <si>
    <t>ASHDMF, SHSSH,Njësitë e vetëqeverisjes vendore</t>
  </si>
  <si>
    <t>ASHMDF, Njësitë e vetëqeverisjes vendore</t>
  </si>
  <si>
    <t>Identifikohen fëmijët në situatë rruge dhe u jepet ndihma e nevojshme .</t>
  </si>
  <si>
    <t>Përmirësim i qasjes dhe rritja e aksesit të romëve dhe egjiptianëve në programet e mbrojtjes sociale</t>
  </si>
  <si>
    <t>Ministria e Brendeshme, Sektori i Antitrafikut,ASHMDF (Agjencia Shteterore e  Mbrojtjes se te Drejtave te Femijeve)</t>
  </si>
  <si>
    <t>Numri i romëve dhe egjiptianëve në rrezik të informuar mbi të gjitha format e trafikimit njerëzor përfshirë (shfrytëzimi i fëmijëve për punë, lypje dhe martesat në moshë të hershme).</t>
  </si>
  <si>
    <t>SHSSH, MSHMS,NJQVNJ, MB/Sektori i Antitrafikut, ASHDMF në bashkëpunim me organizatat partnere</t>
  </si>
  <si>
    <t>Synohet ndërgjegjësimi I romëve dhe egjiptianëve për trafikimin dhe shërbimet që ofrojnë strukturat shtetërore përgjegjëse dhe indikatori raporton numrin e eventeve informuese parandaluese.Indikatori raporton numrin e romëve dhe egjiptianëve në rrezik të informuar mbi të gjitha format e trafikimit njerëzor.</t>
  </si>
  <si>
    <t>Numri i familjeve që  jetojnë dhe marrin shërbime në qendrën tranzitore të emergjencave përfshirë dhe numrin e fëmijëve.</t>
  </si>
  <si>
    <t>Riintegrimi në shoqëri i familjeve që qëndrojnë në Qendrën Tranzitore të Emergjencave</t>
  </si>
  <si>
    <t>QKTE</t>
  </si>
  <si>
    <t>SHSSH në bashkëpunim me Njësitë e vetëqeverisjes vendore</t>
  </si>
  <si>
    <t>Indikatori evidenton familjet që  jetojnë dhe marrin shërbime në qendrën tranzitore të emergjencave përfshirë dhe numrin e fëmijëve.</t>
  </si>
  <si>
    <t>142 në nivele të ndryshëm arsimi</t>
  </si>
  <si>
    <t>Kurrikula e Miratuar</t>
  </si>
  <si>
    <t>+50% mbi realizimin e vitit 2021</t>
  </si>
  <si>
    <t>+50% mbi realizimin e vitit 2022</t>
  </si>
  <si>
    <t>+50% mbi realizimin e vitit 2023</t>
  </si>
  <si>
    <t>+50% mbi realizimin e vitit 2024</t>
  </si>
  <si>
    <t>Numri i romëve dhe egjiptianëve kursante  (pu.pa dhe jo pu.pa) të cilët kanë përfunduar një kurs formimi profesional ose nxënës të cilët kanë mbaruar një nivel të arsimit të mesëm profesional (certifikuar &amp; diplomuar) dhe jane punesuar.</t>
  </si>
  <si>
    <t xml:space="preserve">5% me shume </t>
  </si>
  <si>
    <t xml:space="preserve">10% me shume </t>
  </si>
  <si>
    <t xml:space="preserve">30% me shume </t>
  </si>
  <si>
    <t>2, 4, 5, 10,18</t>
  </si>
  <si>
    <t>2, 4, 5, 10,19</t>
  </si>
  <si>
    <t>2, 4, 5, 10,22</t>
  </si>
  <si>
    <t>2, 4, 5, 10,23</t>
  </si>
  <si>
    <t>2, 4, 5, 10,24</t>
  </si>
  <si>
    <t>2, 4, 5, 10,26</t>
  </si>
  <si>
    <t>2, 4, 5, 10,29</t>
  </si>
  <si>
    <t>2, 4, 5, 10,32</t>
  </si>
  <si>
    <t>2, 4, 5, 10,34</t>
  </si>
  <si>
    <t>2, 4, 5, 10,37</t>
  </si>
  <si>
    <t>2, 4, 5, 10,39</t>
  </si>
  <si>
    <t>2, 4, 5, 10,41</t>
  </si>
  <si>
    <t>2, 4, 5, 10,45</t>
  </si>
  <si>
    <t>2, 4, 5, 10,46</t>
  </si>
  <si>
    <t>2, 4, 5, 10,49</t>
  </si>
  <si>
    <t>2, 4, 5, 10,52</t>
  </si>
  <si>
    <t>2, 4, 5, 10,55</t>
  </si>
  <si>
    <t>2, 4, 5, 10,56</t>
  </si>
  <si>
    <t>2, 4, 5, 10,61</t>
  </si>
  <si>
    <t>2, 4, 5, 10,63</t>
  </si>
  <si>
    <t>2, 4, 5, 10,66</t>
  </si>
  <si>
    <t>2, 4, 5, 10,67</t>
  </si>
  <si>
    <t>1,2,3,8,10,</t>
  </si>
  <si>
    <t>1,2,5,7,8</t>
  </si>
  <si>
    <t>1,2,5,7,9</t>
  </si>
  <si>
    <t>1,2,5,7,10</t>
  </si>
  <si>
    <t>1,2,5,7,13</t>
  </si>
  <si>
    <t>1,2,5,7,14</t>
  </si>
  <si>
    <t>1,2,5,7,18</t>
  </si>
  <si>
    <t>1,2,5,7,19</t>
  </si>
  <si>
    <t>1,2,5,7,21</t>
  </si>
  <si>
    <t>1,2,5,7,23</t>
  </si>
  <si>
    <t>1,2,5,7,25</t>
  </si>
  <si>
    <t>1,2,5,7,28</t>
  </si>
  <si>
    <t>1,2,5,7,32</t>
  </si>
  <si>
    <t>1,2,5,7,33</t>
  </si>
  <si>
    <t>1,2,5,7,35</t>
  </si>
  <si>
    <t>1,2,5,7,36</t>
  </si>
  <si>
    <t>1,2,5,7,39</t>
  </si>
  <si>
    <t>1,2,5,7,40</t>
  </si>
  <si>
    <t>1,2,5,7,42</t>
  </si>
  <si>
    <t>1,2,5,7,43</t>
  </si>
  <si>
    <t>1,2,5,7,49</t>
  </si>
  <si>
    <t>1,2,5,7,50</t>
  </si>
  <si>
    <t>Numri i nxënësve romë dhe egjiptianë  që ndjekin arsimin e mesëm të lartë (dhe sa prej tyre që kanë përfituar bursën).</t>
  </si>
  <si>
    <t>Numri i studentëve romë dhe egjiptianë të ciklit të parë (bachelor) te ciklit te dyte te studimeve (master profesional/shkencor) që kanë përfituar përjashtim nga tarifa vjetore të shkollimit.</t>
  </si>
  <si>
    <t>Indikatori tregon për cdo vit akademik studentët romë dhe egjiptianë të ciklit të parë (bachelor) te ciklit te dyte (master)që kanë përfituar përjashtim nga tarifa vjetore të shkollimit.</t>
  </si>
  <si>
    <t>Numri i familjeve rome dhe egjiptiane në nevojë dhe me të ardhura të pamjaftueshme  që përfitojnë  statusin "Klient në nevojë” për energjinë elektrike.</t>
  </si>
  <si>
    <t>Ulja e moshës së përfituesëve per romet dhe egjiptianet nga 70 vjec në 64.</t>
  </si>
  <si>
    <t>Numri i romëve dhe egjiptianëve që kanë dalë nga skema e  Ndihmës ekonomike dhe  përfitojnë nga programet e rintegrimit.</t>
  </si>
  <si>
    <r>
      <t>Natyra e Indikatorit/treguesit:</t>
    </r>
    <r>
      <rPr>
        <b/>
        <sz val="10"/>
        <color rgb="FFFF0000"/>
        <rFont val="Calibri"/>
        <family val="2"/>
        <scheme val="minor"/>
      </rPr>
      <t xml:space="preserve"> Kumulativ/Rrites</t>
    </r>
  </si>
  <si>
    <r>
      <t xml:space="preserve">Input </t>
    </r>
    <r>
      <rPr>
        <b/>
        <sz val="10"/>
        <color rgb="FFFF0000"/>
        <rFont val="Calibri"/>
        <family val="2"/>
        <scheme val="minor"/>
      </rPr>
      <t>Direkt ose i Përbërë</t>
    </r>
  </si>
  <si>
    <t>Numri i fëmijëve Rome dhe Egjiptiane të cilët kanë lindur jashtë vendit dhe janë pajisur me dokumetat e lindjes.</t>
  </si>
  <si>
    <t xml:space="preserve">Shtylla 3 : Investimi në kapital njerëzor dhe kohezion social </t>
  </si>
  <si>
    <t>Qëllimi Politik: Forcimi i të drejtave të njeriut. Objektivi Strategjik : Sigurimi i përfshirjes sociale të të gjitha kategorive shoqërisht të përjashtuara për shkak të varfërisë, statusit social, mungesës së qasjes në shërbime publike, mungesës së vëmendjes së institucioneve publike, etj.</t>
  </si>
  <si>
    <t>Lehtësimi i mundësive për shfrytëzimin e barabartë të drejtësisë dhe shërbimit të gjendjes civile dhe për Romët dhe Egjiptianët.</t>
  </si>
  <si>
    <t>Ofrimi i ndihmës ligjore për pasqyrimin e të dhënave reale në regjistrin kombëtar të gjendjes civile të komunitetit Rom dhe Egjiptian me qëllim zgjidhjen e problematikave që i pengojnë në aksesin e tyre të plotë në shërbimin e gjendjes civile.</t>
  </si>
  <si>
    <t>Raportet e paraqitura nga zyrat e gjendjes civile në bashki</t>
  </si>
  <si>
    <t>Zyrat  e gjendjes civile,
Njësitë e Mbrojtjes së Fëmijëve dhe çdo organ tjetër publik e jopublik që operon në fushën e të drejtave të fëmijëve</t>
  </si>
  <si>
    <t>MB, ASHMDF</t>
  </si>
  <si>
    <t xml:space="preserve">Fëmijë të cilët kanë lindur jashtë vendit dhe të cilët  me mbështëtje të institucioneve publike ose orgabnziatave jofitimprurëse janë pajisur me dokumenta të lindjes janë të dhëna të cilët do të raportohen nëpërmjet këtij indikatori </t>
  </si>
  <si>
    <t xml:space="preserve">Nepermjet sistemit ROMALB </t>
  </si>
  <si>
    <t>Rurale/Urbane</t>
  </si>
  <si>
    <t>Trend zbrites</t>
  </si>
  <si>
    <t>mbetet për tu parë në fund të vitit</t>
  </si>
  <si>
    <t>Mbetet për në fund të vitit</t>
  </si>
  <si>
    <t>-----------</t>
  </si>
  <si>
    <t>------------</t>
  </si>
  <si>
    <t>1, 3, 5,10,16</t>
  </si>
  <si>
    <t>Numri i fëmijëve romë dhe egjiptianë të lindur dhe të identifikuar si të paregjistruar.</t>
  </si>
  <si>
    <t>Ofrimi i ndihmës ligjore për të siguruar dokumentet e vlefshëm për të mundësuar regjistrimin e tyre, duke pasqyruar të dhëna reale në regjistrin kombëtar të gjendjes civile, me qëllim zgjidhjen e përheshme të problematikave për secilin rast të paraqitur. Realizimi i këtij objektivi u jep mundësi në aksesin e tyre të plotë në shërbimin e gjendjes civile dhe çdo shërbim tjetër që ka lidhje me të.</t>
  </si>
  <si>
    <t>Fëmijë romë ose egjiptinaë të cilët kanë lindur brenda ose jashtë institucioneve shëndetësore (të porsalindur që nuk regjistrohen nga familjet e e tyre brenda 60 ditëve sic e parashikon ligji)  dhe brenda dhe jashtë territorit të Republikës së Shqipërisë por nuk janë regjistruar në regjistrat e gjendjes civile janë të dhëna të cilat do të raportoj ky indikator</t>
  </si>
  <si>
    <t>Numri i Romëve dhe Egjitpianëve që jetojnë jashtë vendit, janë informuar në lidhje me ofrimin e shërbimit të ndihmës për marrjen e dokumenteve për fëmijët e lindur jashtë vendit.</t>
  </si>
  <si>
    <t xml:space="preserve">Raport I Ministrise se Drejtesise </t>
  </si>
  <si>
    <t>Drejtoria e ndihmes juridike , Ministria e Drejtësisë</t>
  </si>
  <si>
    <t xml:space="preserve">Ministria e Drejtesise </t>
  </si>
  <si>
    <t xml:space="preserve">Indikatori raporton numrin e romëve dhe egjiptianëve të cilët jetojnë jashtë vendit dhe që janë informuar dhe ndërgjegjësuar  nga konsullatat në lidhje me ofrimin e shërbimit të ndihmës për marrjen e dokumenteve për fëmijët e lindur jashtë vendit. </t>
  </si>
  <si>
    <t>Direct</t>
  </si>
  <si>
    <t>Trend rrites</t>
  </si>
  <si>
    <t>MB
Zyra e Gjendjes Civile</t>
  </si>
  <si>
    <t xml:space="preserve">Identifikimi i fëmijëve të paregjistruar në regjistrin e posacem dhe me pas ndjekja e procesit te regjistrimit  është mënyra se si do të raportohen të dhënat për këtë indikator </t>
  </si>
  <si>
    <t xml:space="preserve">Regjistri I posacëm I përkohshëm përfunduar </t>
  </si>
  <si>
    <t xml:space="preserve">Ministria e Brendeshme </t>
  </si>
  <si>
    <t xml:space="preserve"> </t>
  </si>
  <si>
    <t>Përfundimi i regjistrit të posacëm të përkohshëm që do të krijojë bazën e të dhënave e cila do të japë mundësinë për trajtim dhe zgjidhje sipas rastit personave që nuk jane regjistruar përfshirë këtu edhe për anëtarët e minoriteteve rome dhe egjiptiane.</t>
  </si>
  <si>
    <t>Nje here ne vit  deri ne permbushjen e indikatorit</t>
  </si>
  <si>
    <t xml:space="preserve">Numri i personave rome dhe egjiptiane të cilëve nuk u përputhet vendbanimi sipas zyrës së gjendjes civile me banimin real. </t>
  </si>
  <si>
    <t xml:space="preserve">Njesite e Veteqeverisjes Vendore </t>
  </si>
  <si>
    <t>Regjistrimi dhe zgjidhja, përmes zyrave të gjendjes civile, e rasteve të individëve të paregjistruar, të cilët nuk janë të pajisur me dokumentacionin e nevojshëm. Transferimi i vendbanimit kërkon që aplikanti të dorëzojë një certifikatë pronësie ose kontratën e qirasë së një apartamenti/banese që ndodhet në njësinë e qeverisjes vendore në të cilën kërkohet të bëhet transferimi. Shumica e romëve nuk i kanë këto dokumente pasi zakonisht jetojnë në streha të improvizuara/baraka</t>
  </si>
  <si>
    <t xml:space="preserve"> Numri I NJVV të cilët kanë ngritur ngritur në bashkëpunim me zyrat e gjendjes civile mekanizma lehtësues për transferimin e vendbanimit të anëtarëve të minoriteteve Rome dhe Egjiptiane. (Të tilla mekanizma mund te jenë i. Mbeshtetja juridike per kryerjen e transferimit te vendbanimit; ii. Zvogëlimi i barrierave administrative që pengojnë procesin e transferimit të vendbanimit etj)</t>
  </si>
  <si>
    <t>Bashkëpunimi I zyrave të gjendjes civile me qeverisjen vendore për transferimin e vendbanimit të anëtarëve të minoriteteve Rome dhe Egjiptiane qe rezulton ne  krijimin e mekanizmave lehtesues per kete qellim eshte menyra se si do te matet ky indikator. Të tilla mekanizma mund te jenë i. Mbeshtetja juridike per kryerjen e transferimit te vendbanimit; ii. Zvogëlimi i barrierave administrative që pengojnë procesin e transferimit të vendbanimit etj</t>
  </si>
  <si>
    <t xml:space="preserve">Numri I familjeve rome dhe egjiptiane që nuk jetojnë në vendbanimin e deklaruar prane gjendjes civile dhe që mbështeten nga strukturat e pushtetit local për tu pajisur me vertetim faktik. </t>
  </si>
  <si>
    <t>Ofrimi i ndihmës nga strukturat e pushteti local “administrator social” për të verifikuar dhe pajisur me vertetim faktik familjet që nuk jetojnë në vendbanimin e deklaruar prane gjendjes civile dhe që për arësye të pavarura prej tyre nuk mund të ndryshojnë vendbanimin.Kjo nderhyrje është me qëllim trajtimin e këtyre familjeve me programet e strehimit social. Perfituesit  eketij lloj sherbimi do te raportohen nepermjet ketij indikatori.</t>
  </si>
  <si>
    <t>2% rritje</t>
  </si>
  <si>
    <t>Numri I romëve dhe egjitpianeve  të cilët kanë lindur jashtë vendit dhe përfitojnë  legalizime falas të ofruara nga konsullatat shqiptare</t>
  </si>
  <si>
    <t xml:space="preserve">Ministria e Puneve te Jashtme </t>
  </si>
  <si>
    <r>
      <t xml:space="preserve">Ministria e Puneve te Jashtme </t>
    </r>
    <r>
      <rPr>
        <b/>
        <sz val="10"/>
        <color rgb="FFC00000"/>
        <rFont val="Calibri"/>
        <family val="2"/>
        <scheme val="minor"/>
      </rPr>
      <t xml:space="preserve"> </t>
    </r>
  </si>
  <si>
    <t>Rimbursimi i anëtarëve të komunitetit Rom dhe atij Egjiptian për tarifat e vendosura nga konsullatat shqiptare për legalizimin (verifikimin) e dokumenteve dhe të nevojshme për regjistrimin civil. Perfituesit e ktij lloj sherbimi do te raportohen cdo vit nga ky indikator.</t>
  </si>
  <si>
    <t>3% rritje</t>
  </si>
  <si>
    <t>Numri i nëpunësve të gjendjes civile të trajnuar dhe të udhëzuar rreth zbatimit të rekomandimeve për regjistrimin civil.</t>
  </si>
  <si>
    <t xml:space="preserve">Ministria e Brendeshme, Njesite e Veteqeverisjes Vendore  </t>
  </si>
  <si>
    <t xml:space="preserve">Ngritja e kapaciteteve të punonjësve të gjendjes civile për:  Zbatimin e  rekomandimeve për regjistrimin civil, përshirë rekomandimet lidhur me romët dhe egjiptianët .  
Zgjidhjen dhe ndjekjen e rasteve të regjistrimit civil dhe transferimit të vendbanimit                                                                                                                                                                                                                                                                                                                                                                                                                                                                                                                                                                                                                                                                                                                                                      </t>
  </si>
  <si>
    <t xml:space="preserve">Pozicioni </t>
  </si>
  <si>
    <t xml:space="preserve">Numri i romëve dhe egjiptianëve që marrin shërbime psikologjike falas në rastet e mandatit gjyqësor. </t>
  </si>
  <si>
    <t>Ministria e Drejtesise, Zyra e Ndihems Juridike Falas</t>
  </si>
  <si>
    <t>Ofrimi falas i shërbimeve të psikologut për romët dhe egjiptianët në nevojë në procese gjyqësore të tilla si divorcet, kujdestaria e fëmijëve, urdhrat e mbrojtjes, përgjegjësia prindërore, fëmijët në konflikt me ligjin do te raportohet nepermjet ketij indikatori</t>
  </si>
  <si>
    <t>5% rritje</t>
  </si>
  <si>
    <t xml:space="preserve">Numri i romëve dhe egjiptianëve të rimbursuar për pagesat e tarifave për testet e ADN-së në regjistrimin e lindjes ose vendosjen e të drejtave prindërore. </t>
  </si>
  <si>
    <t>Perllogariten perfituesit Romë dhe Egjiptianë  nga pagesa e tarifës për kryerjen e testeve të ADN-së, të nevojshme për regjistrimin e lindjeve dhe njohjen/mohimin e amësisë ose atësisë</t>
  </si>
  <si>
    <t xml:space="preserve">VKM e Miratuar </t>
  </si>
  <si>
    <t>Ministria e Brendeshme</t>
  </si>
  <si>
    <t>Hartimi dhe miratimi I VKM e cila lejon rimbursimin e  Romëve dhe Egjiptianëve nga pagesa e tarifës për kryerjen e testeve të ADN-së</t>
  </si>
  <si>
    <t>Vetem nje here deri ne aprovimin e VKM-se</t>
  </si>
  <si>
    <t>0 VKM</t>
  </si>
  <si>
    <t>1 VKM</t>
  </si>
  <si>
    <t>Numri i romëve dhe egjiptianëve të informuar rreth procedurave të regjistrimit civil dhe ndryshimit të vendbanimit,</t>
  </si>
  <si>
    <t>Hartimi dhe shpërndarja e paketave të informacionit mbi kriteret, dokumentacionin e nevojshëm dhe burimet e mbështetjes për Romët dhe Egjiptianët në lidhje me regjistrimin civil dhe transferimin e vendbanimit. Perfituesit e ketij sherbimi raportohen nepermjet ketij indikatori.</t>
  </si>
  <si>
    <t>2,902</t>
  </si>
  <si>
    <t>Numri familjeve Rome dhe Egjitpiane që kanë përfituar bonusin për shpërblimin e lindjes</t>
  </si>
  <si>
    <r>
      <rPr>
        <b/>
        <sz val="10"/>
        <color rgb="FFC00000"/>
        <rFont val="Calibri"/>
        <family val="2"/>
        <scheme val="minor"/>
      </rPr>
      <t xml:space="preserve"> </t>
    </r>
    <r>
      <rPr>
        <sz val="10"/>
        <color rgb="FF000000"/>
        <rFont val="Calibri"/>
        <family val="2"/>
        <scheme val="minor"/>
      </rPr>
      <t xml:space="preserve">Njesite e Veteqeverisjes Vendore </t>
    </r>
  </si>
  <si>
    <t xml:space="preserve">MSHMS </t>
  </si>
  <si>
    <t>Dhënia e bonusit për shpërblimin e lindjes së fëmijëve Romë dhe Egjiptianë në rast regjistrimi brenda afatit 60 ditor. Perfituesit e ketij sherbimi raportohen nepermjet ketij indikatori.</t>
  </si>
  <si>
    <t>Numri i  qendrave te Sherbimit te Zyres Juridike Paresore funksionale</t>
  </si>
  <si>
    <t>Garantimi i shërbimeve të ndihmës Juridike Falas për Romët dhe Egjiptianët</t>
  </si>
  <si>
    <t>Drejtoria e Ndihmes Juridike Falas</t>
  </si>
  <si>
    <t>Bashkite</t>
  </si>
  <si>
    <t>Numri I Klinikave te Ligjit të cilat ofrojnë shërbime juridike falas per kategorite rome dhe egjiptiane.</t>
  </si>
  <si>
    <t xml:space="preserve">Ky indikator ka per qellim te raportoje efektivitetin e ndihmës juridike parësore dhe dytësore.   Ky sherbim ka funksionalitet të plotë nese e siguron akses të plotë në drejtësi për qytetarët në nevojë dhe grupet vulnerabël (kategoritë Rome dhe Egjiptiane ) nepermjet ngritjes se zyrave funsksionale referuar ligjit nr.111/2017 , pra  jo vetëm për  romët dhe egjiptianët. </t>
  </si>
  <si>
    <t xml:space="preserve">Numri i Organizatave Jofitimprurëse që ofrojnë shërbime ligjore falas për anëtarë të minoriteteve rome dhe egjitpiane;. </t>
  </si>
  <si>
    <t xml:space="preserve">Ky indikator ka per qellim te raportoje efektivitetin e ndihmës juridike parësore dhe dytësore.   Ky sherbim ka funksionalitet të plotë nese e siguron akses të plotë në drejtësi për qytetarët në nevojë dhe grupet vulnerabël (kategoritë Rome dhe Egjiptiane )  nepermjet ngritjes se zyrave funsksionale referuar ligjit nr.111/2017 , pra  jo vetëm për  romët dhe egjiptianët si dhe mbeshstetjes qe japin organizatat jofitimprurese per kete qellim]. </t>
  </si>
  <si>
    <t xml:space="preserve">12 (dymbedhjetë) </t>
  </si>
  <si>
    <t>13 (trembëdhjetë)</t>
  </si>
  <si>
    <t>15 (pesëmbëdhjetë)</t>
  </si>
  <si>
    <t xml:space="preserve">Numri i avokatëve të cilët kanë ofruar shërbimin e ndihmës Juridike dytësore për anëtarë të komunitetit romë dhe egjiptianë </t>
  </si>
  <si>
    <t>Ky indikator ka per qellim te raportoje efektivitetin e ndihmës juridike parësore dhe dytësore.   Ky sherbim ka funksionalitet të plotë nese e siguron akses të plotë në drejtësi për qytetarët në nevojë dhe grupet vulnerabël (kategoritë Rome dhe Egjiptiane ). Avokatet falas te cilet ofrojne sherbime per kete lloj kategorie raportohen nepermjet ketij indikatori.</t>
  </si>
  <si>
    <t>Numri i romëve dhe egjiptianëve të cilët përfitojnë ndihmë juriduike parësore.</t>
  </si>
  <si>
    <t>Eefektivitetit e ndihmës juridike parësore do te perllogaritet nga numri i perfitduesve rome dhe egjitptiane të cilët marrin këtë shërbim</t>
  </si>
  <si>
    <t>Numri i romëve dhe egjiptiptianëve të cilët përfitojnë ndihmë juridike dytësore.</t>
  </si>
  <si>
    <t>Eefektiviteti e ndihmës juridike dytesore do te perllogaritet nga numri i perfitduesve rome dhe egjitptiane të cilët marrin këtë shërbim</t>
  </si>
  <si>
    <t>Nga numri total i përfituesve 1% të jenë Romë dhe Egjipjtanë</t>
  </si>
  <si>
    <t>1% më shumë se numri i përfituesve për Vitin 2022</t>
  </si>
  <si>
    <t>1% më shumë se numri i përfituesve për Vitin 2023</t>
  </si>
  <si>
    <t>1% më shumë se numri i përfituesve për Vitin 2024</t>
  </si>
  <si>
    <t>Numri i romeve dhe egjiptianëve të cilët kanë përfituar ndihmë ligjore falas nëpërmjet ekipeve të lëvizshme</t>
  </si>
  <si>
    <t xml:space="preserve">Nepermjet ekipeve te levizshme te cilët ofrojne shërbime ligjore falas anetarëve  të komuntetit romë dhe egjiptianë do të regjistrohen statistika për përfituesit e këtij shërbimi të ndarë sipas etnise </t>
  </si>
  <si>
    <t>Numri i Zyrave të reja të hapura pranë zonave me përqëndrim të madh të minoriteteve Rome dhe Egjitpiane.</t>
  </si>
  <si>
    <t xml:space="preserve">Hapja e zyrave të reja të ndihmës juridike falas pranë zonave me përqëndrim të madh të minoriteteve Rome dhe Egjitpiane do te raportiohet nepermjet ketij indikatori </t>
  </si>
  <si>
    <t>Numri i Marrëveshjeve të Bashkëpunimit me shoqërinë civile/ organiztatat</t>
  </si>
  <si>
    <t>Forcimi i bashkëpunimit ndërmjet Drejtorisë së Ndihmës Juridike Falas; ofruesve të shërbimit të ndihmës juridike falas dhe shoqërisë civile në kuadër të zhvillimit të aktiviteteve të përbashkëta dhe referimit të rasteve për anëtarët e minoritetit Rom dhe Egjiptian eshte thelbi i performances se ketij indikatori.</t>
  </si>
  <si>
    <t>Numri i aktiviteteve të ndërgjegjësimit dhe edukimit ligjor për Romët dhe Egjiptianët</t>
  </si>
  <si>
    <t>Zhvillimi i aktiviteteve ndërgjegjësuese / informuese me fokus grupe anëtarët e minoritetit  Rom dhe Egjiptian si dhe hartimi / publikimi dhe shpërndarja e materialeve të vizibilitetit në kuadër të ndihmës Juridike / ofruesve dhe subjekteve përfitues (në gjuhë të thjeshëtzuar)</t>
  </si>
  <si>
    <t>Kodi i familjes i rishikuar</t>
  </si>
  <si>
    <t xml:space="preserve">Rishikimi i Kodit të familjes me qëllim reduktimin e martesave fiktive të anëtarevë të minoritetit Rom dhe Egjiptianë </t>
  </si>
  <si>
    <t>Vetem nje here deri ne aprovimin e Kodit te Ri te familjes</t>
  </si>
  <si>
    <t>1</t>
  </si>
  <si>
    <t>Numri i grave dhe vajzave rome dhe egjiptiane te informuar mbi të drejtat pronësore.</t>
  </si>
  <si>
    <t>E drejat pronësore nuk njihet ose njihet shume pak  nga anëtarë të komuntit romë dhe egjiptianë. Numerimi I përfituesve gra rome dhe egjiptiane të  informimit përmes formave të ndryshme (aktivitete ndërgjegjësuese, emisione televizive, biseda etj) do të raportohen në këtë indikatore</t>
  </si>
  <si>
    <t xml:space="preserve">Mosha </t>
  </si>
  <si>
    <t>Numri i anëtarëve të ekipeve multidisiplinore të trajnuar për PSV-të dhe Protokollin e të Drejtave të Fëmijës</t>
  </si>
  <si>
    <t>Fuqizimi i   kapaciteteve për identifikimin e Romëve dhe Egjiptianëve në rrezik trafikimi/shfrytezimi si dhe referimi, mbrojtja dhe riintegrimi i rasteve të trafikuara/shfrytëzuara.</t>
  </si>
  <si>
    <t>Ministria e Brendeshme, Sektori i Antitrafikut,  ASHMDF (Agjencia Shteterore e  Mbrojtjes se te Drejtave te Femijeve)</t>
  </si>
  <si>
    <t>Organizimi i trajnimeve për ekipet multidisiplinore mbi trafikimin e fëmijëve sipas Procedurave Standarde të Veprimit për mbrojtjen e viktimave dhe viktimave të mundshme të trafikimit</t>
  </si>
  <si>
    <t>Numri i viktimave/viktimave të mundshme të trafikimit të identifikuar dhe asistuara (përfshirë minoritetin Rom dhe Egjiptian)</t>
  </si>
  <si>
    <t xml:space="preserve">Sistemi i të dhënave për VT/VMT </t>
  </si>
  <si>
    <t>Ministria e Brendeshme, Sektori i Antitrafikut/ Autoriteti Përgjegjës (AP)</t>
  </si>
  <si>
    <t>Përmirësimi i mekanizmit ekzistues për shkëmbimin e informacionit nga institucione të ndryshme, (duke përfshirë informacionin dhe të dhënat e disagreguara mbi viktimat e minoritetit Rom dhe Egjiptian) sjellper rrjedhoje rritje te numrit te viktimave te trafikimit te asistuara perfshire edhe Rome dhe Egjiptiane</t>
  </si>
  <si>
    <t>Nuk mund te parashikojme trendin e viktimave rome dhe egjiptiane te identifikuara</t>
  </si>
  <si>
    <t>Numri i personave që kanë marrë pjesë në fushatat e ndërgjegjësimit</t>
  </si>
  <si>
    <t xml:space="preserve">Fushata ndërgjegjësimi, për të informuar shtetasit shqiptarë (përfshirë minoritetin  Rom dhe Egjiptian) për rregullat dhe kushtet e udhëtimit pa vizë në BE, mundësitë e migracionit të rregullt dhe pasojat e migracionit të parregullt (si edhe aplikimeve të pabazuara për azil)”. Perfituesit e ketyre aktiviteteve nga komuniteti rom dhe egjiptiane raportohen nepemjet ketij indiaktori </t>
  </si>
  <si>
    <t>Numri i  skuadrave multidisiplinare të terrenit të ngritura.</t>
  </si>
  <si>
    <t>Ngritja dhe funsionimi skuadrave të terrenit të cilat kanë në përbërjen e tyre punonjës të Drejtorisë të Kujdesit Social dhe Komunitar si dhe përfaqësues të aktorëve lokal që kanë në fokus fëmijët. (Këto skuadra do te identifikojnë dhe monitorojnë rastet e fëmijëve Rom dhe Egjiptianë që shfrytëzohen për punë të ndryshme (lypje, shitje ambulatore, mbledhjen e mbeturinave te riciklueshme etj.)</t>
  </si>
  <si>
    <t xml:space="preserve">Numri i fëmijëve Romë dhe Egjiptinë, të cilët shfrytëzohen për punë të ndryshme,  u është kryer vlerësimi i nevojave. </t>
  </si>
  <si>
    <t>Ngritja dhe funsionimi skuadrave të terrenit të cilat kanë në përbërjen e tyre punonjës të Drejtorisë të Kujdesit Social dhe Komunitar si dhe përfaqësues të aktorëve lokal që kanë në fokus fëmijët. (Këto skuadra do te identifikojnë dhe monitorojnë rastet e fëmijëve Rom dhe Egjiptianë që shfrytëzohen për punë të ndryshme (lypje, shitje ambulatore, mbledhjen e mbeturinave te riciklueshme etj.) Femijet rome dhe egjiptiane te cilet marrin mbeshtetje permes ketyre skuadrasve raportohen nepermjet ketij indiaktori</t>
  </si>
  <si>
    <t>mosha</t>
  </si>
  <si>
    <t>Natyra e Indikatorit/treguesit: Kumulativ/Rrites</t>
  </si>
  <si>
    <t>Input Direkt ose i Përbërë</t>
  </si>
  <si>
    <t xml:space="preserve">Numri i qendrave shëndetësore pranë vendbanimeve rome  dhe egjiptiane që operojnë me staf të rregullt dhe shërbime. </t>
  </si>
  <si>
    <t>Ulja e hendekut në cilësinë e shendetit  midis Romëve dhe Egjiptianëve  dhe pjesës tjetër të popullsisë</t>
  </si>
  <si>
    <t xml:space="preserve">Përmirësimi i  shëndetit të romëve dhe egjiptianëve përmes rritjes së aksesit  të tyre në shërbime cilësore shëndetësore dhe atyre parandaluese. </t>
  </si>
  <si>
    <t>Raportimet e NJVKSH</t>
  </si>
  <si>
    <t>NJVKSH</t>
  </si>
  <si>
    <t>OSHKSH/Ministria e Shendetesise dhe Mbrojtjes Sociale</t>
  </si>
  <si>
    <t>Vazhdimi i  sigurimit të një stafi të rregullt (doktorë dhe infermierë) dhe shërbimeve në klinikat/qendrat shëndetësore, duke u dhënë prioritet atyre pranë vendbanimeve rome/egjiptiane</t>
  </si>
  <si>
    <t>375                           Në vitin 2017 MSHMS ka nxjerre nje direktiv për Drejtoritë Rajonale të Shëndetit për të siguruar staf të rregullt dhe shërbime në klinikat/qendrat shëndetësore pranë vendbanimeve rome/egjiptiane</t>
  </si>
  <si>
    <t>Numri pikave te dedikuara të  ambulancave pranë zonave të populluara nga anëtarë të Minoriteteve Rome dhe Egjiptiane të cilat funksionojnë cdo vit.</t>
  </si>
  <si>
    <t>Te dhenat per kete indiaktore mblidhen nepermjet funksionimit te pikave të dedikuara të  ambulancave pranë zonave të populluara nga anëtarë të Minoriteteve Rome dhe Egjiptiane.</t>
  </si>
  <si>
    <t>Numri i punonjësve të kujdesit shëndetësor të trajnuar.</t>
  </si>
  <si>
    <t>Te dhenat e indikatorit mblidhen permjet trainimeve të vazhdueshme standard për punonjësit e kujdesit shëndetësor për ofrimin e shërbimit të barabartë për personat që jetojnë në rrugë ose në vende banimi poshtë standardit, përfshirë romët dhe egjiptianët</t>
  </si>
  <si>
    <t>Gjini</t>
  </si>
  <si>
    <t>Numri i romëve dhe egjiptianëve që marrin shërbime nga ekipet mjekësore të lëvizshme.</t>
  </si>
  <si>
    <t>Sigurimi i informacionit, diagnostikimi bazë dhe ndihma e parë nëpërmjet ekipeve mjekësore të lëvizshme për romët dhe egjiptianët në vendbanime informale, të cilët nuk mbulohen nga sistemi bazë (pra që u mungojnë dokumentet personale/vërtetimi i banimit)</t>
  </si>
  <si>
    <t>Rurale/urbane</t>
  </si>
  <si>
    <t xml:space="preserve">3% rritje </t>
  </si>
  <si>
    <t xml:space="preserve"> Numri i fëmijëve Romë dhe egjiptianë te regjistruar te cilet kane lindur në kushte shtëpie.</t>
  </si>
  <si>
    <t>Njesite e vetqeverisjes vendore</t>
  </si>
  <si>
    <t>Raportimi i rasteve të identifikuara për lindjet e bëra në kushte shtëpie nga njësitë   e mbrojtjes së fëmijëve  dhe punonjesit social</t>
  </si>
  <si>
    <t xml:space="preserve">2% rritje </t>
  </si>
  <si>
    <t xml:space="preserve">Numri i kontrolleve parandaluese shëndetësore për sëmundje specifike te kryera cdo vit për anëtarë të Minoriteteve Rome dhe Egjiptiane </t>
  </si>
  <si>
    <t xml:space="preserve">Te dhenat do te  mblidhen  permes kontrolleve parandaluese shëndetësore për sëmundje specifike (kanceri i qafës së mitrës, kanceri i gjirit dhe kanceri i zorrës së trashë, kanceri i prostatës) </t>
  </si>
  <si>
    <t>Numri I anëtarëve te Minoriteteve Rome dhe Egjiptiane të cilët kanë përfituar nga kontrolle parandaluese shëndetësore për sëmundje specifike.</t>
  </si>
  <si>
    <t>Numri i raportimeve te kryera nga anëtarë të komunitetit për rastet e diskriminimit në shërbimet shëndetësore.</t>
  </si>
  <si>
    <t>shadow report</t>
  </si>
  <si>
    <t>DQOSHKSH/OSHKSH/Ministria e Shendetesise dhe Mbrojtjes Sociale</t>
  </si>
  <si>
    <t>Monitorimi i  cilësisë se shërbimeve shëndetësore, përfshirë rastet e diskriminimit nepermjet shadow rep</t>
  </si>
  <si>
    <t>Zbrites</t>
  </si>
  <si>
    <t>2% me pak</t>
  </si>
  <si>
    <t xml:space="preserve">Numri i familjeve rome dhe egjiptiane të cilët janë pasjisur në mënyrë periodike me maska mbrojtëse  dhe dezinfektues. </t>
  </si>
  <si>
    <t>donatoret</t>
  </si>
  <si>
    <t>Furnizimi në mënyrë periodike i anëtareve të Minoriteteve Rome dhe Egjiptiane me maska mbrojtëse ndaj virusit COVID 19 dhe dezinfektues</t>
  </si>
  <si>
    <t xml:space="preserve"> Numri i familjeve rome dhe egjiptiane të cilëve u është kryer dezinfektimi I vendbanimeve të tyre. </t>
  </si>
  <si>
    <t>NJQV</t>
  </si>
  <si>
    <t xml:space="preserve">Numri i romëve dhe egjiptianëve të vaksinuar. </t>
  </si>
  <si>
    <t>Numri familjeve rome dhe egjitpiane që kanë përfituar bonusin për shpërblimin e lindjes.</t>
  </si>
  <si>
    <t>OSHKSH/MSHMS</t>
  </si>
  <si>
    <t>Metodologjia e mbledhjes se te dhenave eshte permes verifikimeve per dhënien e bonusit për shpërblimin e lindjes së fëmijëve romë dhe egjiptianë në rast regjistrimi brenda afatit 60 ditor.</t>
  </si>
  <si>
    <t>Pozicioni i  ndërmjetësuesve që mbulojnë edhe çështjet shëndetësorë, i miratuar me Vendim të Këshillit të Ministrave.</t>
  </si>
  <si>
    <t>Krijimi dhe fuqizimi i pozicionit të mediatorit shëndetësor</t>
  </si>
  <si>
    <t>VKM</t>
  </si>
  <si>
    <t>NJVV</t>
  </si>
  <si>
    <t>Ky indikator do te mated permes hapjes se pozicioneve   te mediatorëve, edukatorëve të shëndetit dhe vulletarëve nga komunitetet rome dhe egjiptiane për institucionet që ofrojnë shërbimet publike (si psh. shëndetësore) me qëllim rritjen e aksesit të barabartë ndaj këtyre shërbimeve  për këtë kategori</t>
  </si>
  <si>
    <t>Numri i romëve dhe egjiptianëve të rekrutuar dhe të trajnuar si mediator  për shtrirjen e shërbimeve shëndetësore.</t>
  </si>
  <si>
    <t>MSHMS, OSHKSH</t>
  </si>
  <si>
    <t>Permes rekrutimit dhe trajnimit te romëve dhe egjiptianëve si mediator për shtrirjen e shërbimeve shëndetësore do te matet ky indikator.</t>
  </si>
  <si>
    <t>Numri i studentëve rome dhe egjiptianë që studiojnë në degët e mjekësisë/infermierisë</t>
  </si>
  <si>
    <t>Raportimet nga Rektorati / MASR</t>
  </si>
  <si>
    <t>MA</t>
  </si>
  <si>
    <t>Metodologjia per matjen e ketij indikatori do te bazohet ne perpjekjet per  Koordinimin mes Ministrinë e Arsimit dhe Rinisë  dhe MSHMSs për t'u siguruar që t'u jepet prioritet studentëve romë dhe egjiptianë të mjekësisë/infermierisë për kuota dhe bursa në universitet .</t>
  </si>
  <si>
    <t>Numri i romëve dhe egjiptianëve të punësuar si personel ne sistemin shëndetësor (dhe përqindja e tyre në numrin total të punonjësve të kujdesit shëndetësor).</t>
  </si>
  <si>
    <t xml:space="preserve">NJVKSH </t>
  </si>
  <si>
    <t>DQSHKSH/DROSHKSH/MSHMSH</t>
  </si>
  <si>
    <t>Indikatori do te matet permes punësimit te romëve dhe egjiptianëve të kualifikuar si personel shëndetësor, përfshirë pozicione të tilla si doktorë, infermierë, punonjës socialë në stafin e kujdesit shëndetësor dhe atë të mbështetjes</t>
  </si>
  <si>
    <t>1% rritje</t>
  </si>
  <si>
    <t>Numri i aktiviteteve informuese të organizuara për Minoritetin Romë dhe Egjiptianë në lidhje me situaten e Pandemise COVID 19   si dhe domosdoshmërinë e vaksinimit.</t>
  </si>
  <si>
    <t>Fuqizimi I strukturave për informim dhe promocion shëndetësor për shërbimet e kujdesit shëndetësor për romët dhe egjiptianët</t>
  </si>
  <si>
    <t>Numri I aktiviteteve dhe Materialet promocionale                             NJVKSH</t>
  </si>
  <si>
    <t>NJVKSH/ISHP</t>
  </si>
  <si>
    <t>OSHKSH / MSHMS</t>
  </si>
  <si>
    <t xml:space="preserve">Mbeshtetja me paketa dhe materiale informuese per situatat emergjente (Pandemia COVID 19 dhe domosdoshmërinë e vaksinimit) </t>
  </si>
  <si>
    <t>Numri i romëve dhe egjiptianëve të informuar në lidhje me situatën emergjente të shkaktuar nga Pandemia COVID 19 si dhe domosdoshmërinë e vaksinimit.</t>
  </si>
  <si>
    <t xml:space="preserve">Numri I romëve dhe egjiptianëve të cilët kanë marrë medikamente falas për mjekimin e tyre si rezultat i infektimit me COVID 19. </t>
  </si>
  <si>
    <t xml:space="preserve">Permes ofrimit te medikamenteve falas per Rome e Egjiptiane të infektuar me COVID 19 do te mblidhen te dhenat per kete indikator. </t>
  </si>
  <si>
    <t>Numri i materialeve promocionale i përgatitur në gjuhën rome dhe/ose përfshirë figurat.</t>
  </si>
  <si>
    <t>Materialet promocionale                    ISHP</t>
  </si>
  <si>
    <t>Përgatitja e informacioneve të thjeshta dhe materialeve promocionale për çështjet shëndetësore, edhe në gjuhën rome dhe me figura.</t>
  </si>
  <si>
    <t>Numri i nënave rome dhe egjiptiane që marrin paketën për kujdesin e foshnjave dhe nënave.</t>
  </si>
  <si>
    <t>OSHKSH, MSHMS</t>
  </si>
  <si>
    <t xml:space="preserve">Indikatori do te raportoje  nënat rome dhe egjiptiane  te cialt mbeshteten me informacione dhe pako me materiale për kujdesin për foshnjat për tre muajt e parë të jetës, për ato nëna që e lindin fëmijën në spital.  </t>
  </si>
  <si>
    <t>Grupmosha</t>
  </si>
  <si>
    <t>4% rritje</t>
  </si>
  <si>
    <t>6% rritje</t>
  </si>
  <si>
    <t>7% rritje</t>
  </si>
  <si>
    <r>
      <t>Numri i fushatave të informimit dhe edukimit në lidhje me</t>
    </r>
    <r>
      <rPr>
        <b/>
        <sz val="10"/>
        <rFont val="Calibri"/>
        <family val="2"/>
        <scheme val="minor"/>
      </rPr>
      <t xml:space="preserve"> </t>
    </r>
    <r>
      <rPr>
        <sz val="10"/>
        <rFont val="Calibri"/>
        <family val="2"/>
        <scheme val="minor"/>
      </rPr>
      <t xml:space="preserve">me sëmundjet seksualisht të transmetueshme si dhe shëndetin riprodhues me pjesëmarrjen e anëtarëve të Minoriteteve Rome dhe Egjiptiane. </t>
    </r>
  </si>
  <si>
    <t xml:space="preserve">Ulja e numrit të anëtarëve të minoriteteve Rome dhe Egjiptiane me sëmundje infective seksualisht të transmetueshme </t>
  </si>
  <si>
    <t xml:space="preserve">Fushata informimi dhe edukimi me  anëtare të Minoriteteve Rome dhe Egjiptiane në lidhje me semundjet seksualisht të transmetueshme si dhe shëndetin riprodhues. </t>
  </si>
  <si>
    <t>Numri i romëve dhe egjiptianëve të cilët kanë përfituar konrtrolle dhe diagnostikime për sëmundje seksualisht të transmetueshme.</t>
  </si>
  <si>
    <r>
      <t>Kontrolle periodike dhe diagnostikime të anëtarëve të Minoriteteve Rome dhe Egjiptiane më sëmundje seksualisht të transmetueshme</t>
    </r>
    <r>
      <rPr>
        <b/>
        <sz val="10"/>
        <rFont val="Calibri"/>
        <family val="2"/>
        <scheme val="minor"/>
      </rPr>
      <t xml:space="preserve"> </t>
    </r>
  </si>
  <si>
    <t>Numri i grave rome dhe egjiptiane të cilat përfitojnë medikamente falas dhe vizita gjatë periudhës së shtatëzanisë.</t>
  </si>
  <si>
    <t>FSDKSH/MSHMS</t>
  </si>
  <si>
    <t xml:space="preserve">grupmosha </t>
  </si>
  <si>
    <t>Nr.</t>
  </si>
  <si>
    <t>Numri i familjeve Rome dhe Egjiptiane që përfitojnë nga program i subvencionimit të qerasë në treg të lirë (bonus qeraje) .</t>
  </si>
  <si>
    <t>Përmirësimi i kushteve të strehimit për anëtarë të minoriteteve Rome dhe Egjiptiane si dhe legalizimi i të gjitha vendbanimeve jo formale.</t>
  </si>
  <si>
    <t xml:space="preserve">Rritja e numrit të përfituesve Romë dhe Egjiptianë nga çdo program strehimi. </t>
  </si>
  <si>
    <t>Njësitë e Vetëqeverisjes Vendore (NJVV)</t>
  </si>
  <si>
    <t>Ministria e Financave dhe Ekonomisë</t>
  </si>
  <si>
    <t>Perfituesit e zbatimit te programit të subvencionit të qirasë në njësitë e qeverisjes vendore për minoritetin Rom dhe Egjiptian raportohen nepermjet ketij indikatori.</t>
  </si>
  <si>
    <t>Numri i familjeve Rome dhe Egjiptiane që strehohen në banesa me kosto të ulët të ndërtuara me fondet e EKB</t>
  </si>
  <si>
    <t>Nëpërmjet zbatimit i programit të Banesave me kosto të ulët, nëpërmjet instrumentave financiare si granti i menjëhershëm apo subvencionimit të interesave të kredisë, për minoritetin Rom dhe Egjiptian do të grumbullohen statistika për përfituesit e tij nga këto komunitete</t>
  </si>
  <si>
    <t xml:space="preserve">Numri i familjeve rome dhe egjiptiane që përfitojnë nga granti i menjëhershëm </t>
  </si>
  <si>
    <t xml:space="preserve">Numri i familjeve rome dhe egjiptiane që përfitojnë nga programimi i kreditimit të lehtësuar. </t>
  </si>
  <si>
    <t>Numri i familjeve Rome dhe Egjiptiane që janë strehuar me qira sociale, ne godinat ne pronesi te NJVV, te adaptuara per strehim me fondet e buxhetit te shtetit</t>
  </si>
  <si>
    <t>Numri i familjeve Rome dhe Egjiptiane që përfitojnë programi i permiresimit te banesave ekzistuese, nepermjet granteve konkurruese qe u akordohen NJVV</t>
  </si>
  <si>
    <t>Nga përmirësimi i kushteve të strehimit të romëve dhe egjiptianëve, përmes granteve konkurruese për bashkitë do të përllogariten përfituesit familje rome dhe egjiptiane të cilat do të raportohen në këtë indikator.</t>
  </si>
  <si>
    <t xml:space="preserve">Sistemi online i aplikimeve per strehim Social është funksional. </t>
  </si>
  <si>
    <t>Vënia në funksionim i sistemit elektronik të aplikimeve online për strehim social dhe krijimi i bazës së të dhënave në nivel kombëtar.</t>
  </si>
  <si>
    <t xml:space="preserve">Vetem nje here </t>
  </si>
  <si>
    <r>
      <t>Numri i familjeve rome dhe egjiptiane, pa të ardhura, me të ardhura shumë të ulta dhe të  ulta, per te cilat  plotesimi i dosjes dhe dokumentacionit për aplikim per programin social të strehimit eshte realizuar me shpenzimet e vete NJVV-ve.</t>
    </r>
    <r>
      <rPr>
        <strike/>
        <sz val="10"/>
        <rFont val="Calibri"/>
        <family val="2"/>
      </rPr>
      <t xml:space="preserve">  </t>
    </r>
  </si>
  <si>
    <t xml:space="preserve">Njësitë e Vetëqeversisjes Vendore </t>
  </si>
  <si>
    <t>Njësitë e Vetëqeversisjes Vendore</t>
  </si>
  <si>
    <t>Duke iu referuar pikës 2 të nenit 14 te ligjit 22/2018 percaktohet se: “Individi/familja Rome dhe egjiptiane që aplikon, paraqet vetëm kërkesën për programin social të strehimit, sipas formatit të miratuar nga njësia e vetëqeverisjes vendore. Njësia e vetëqeverisjes vendore plotëson dosjen me të gjithë dokumentacionin e nevojshëm, i cili sigurohet me shpenzimet e vetë njësisë së vetëqeverisjes vendore për këta aplikantë. Perfitutesit familje rome dhe egjiptiane qe përfitojnë nga ky ligj do te raportohen pëmres këtij indikatori.</t>
  </si>
  <si>
    <t>Numri i familjeve rome dhe egjiptiane të cilët përfitojnë subvencionim të qirasë për banesat në pronësi të pronarit social.</t>
  </si>
  <si>
    <t>Koncepti pronar social nenkupton cdo subjekt privat dhe publik qe disponon banesa ne pronesi dhe kerkon t'i jape me qira sociale, duke lidhur kontrate me bashkine. Nuk eshte status qe i jepet familjes se pastrehe. Evidentimi dhe regjistrimi i çdo subjekti të interesuar, që kërkon të regjistrohet si pronar social, duke patur si qëllim sigurimin e një strehimi të përshtatshëm, të qëndrueshëm dhe jo-diskriminues.</t>
  </si>
  <si>
    <t xml:space="preserve">Numri i aplikimeve nga minoritetet Rome dhe Egjitpiane për të përfituar statusin e pronarit  social </t>
  </si>
  <si>
    <t>Evidentimi dhe regjistrimi i çdo subjekti të interesuar, që kërkon të regjistrohet si pronar social, duke patur si qëllim sigurimin e një strehimi të përshtatshëm, të qëndrueshëm dhe jo-diskriminues.</t>
  </si>
  <si>
    <t>Numri I raportimeve nga minoritetet Rome dhe Egjiptiane për pamundësinë e marrjes së statusit të pronarit social për arësye diskriminimi.</t>
  </si>
  <si>
    <t>Numri i familjeve rome dhe egjiptiane te cilat kane perfituar nga programi i zhvillimit te zones me qellim strehimin</t>
  </si>
  <si>
    <t>Statistikat e familjeve rome dhe egjiptiane te integruara nëpërmjet projekteve pilot për urbanizimin dhe integrimin e zonave informale me popullsi të konsiderueshme rome dhe egjiptiane do te raportohen ne kete indikator</t>
  </si>
  <si>
    <t>Numri i familjeve rome dhe egjiptiane te cilat kane perfituar nga programi i zhvillimit te zones me qellim strehimin, ku perfshihet dhe permiresim i infrastruktures</t>
  </si>
  <si>
    <t xml:space="preserve">Familjet rome dhe egjitpiane te integruara nepermjet projekteve pilot do te mblidhen nga cdo NJVV dhe do te raportohen ne menyre vjetore </t>
  </si>
  <si>
    <t>Numri I familjeve rome dhe egjiptiane te cilët kanë përfituar nga rindërtimi I banesave të dëmtuara nga tërmeti si dhe mbështëtja me grande për familjet qe kanë pësuar dëmtime të lehta.</t>
  </si>
  <si>
    <t>Statistika ne lidhje me familjet rome dhe egjiptiane te cilat perfitojne nga rindërtimi  i banesave rome dhe egjiptiane që janë prekur nga termeti si dhe mbështetja me grante për familjet që kanë pasur dëmtime të lehta do te raportohen ne kete indikator.</t>
  </si>
  <si>
    <t xml:space="preserve">Numri i akteve nënligjore të miratuara në zbatim të ligjit të strehimit. </t>
  </si>
  <si>
    <t xml:space="preserve">Miratimi i kuadrit ligjor dhe bashkëpunimi midis institucioneve në nivel qendror dhe vendor për adresimin e nevojave për legalizimin dhe strehimin social. </t>
  </si>
  <si>
    <t xml:space="preserve"> Miratimi i akteve nënligjore te ligjit per strehimin social do te nemurohen ne kete indikator</t>
  </si>
  <si>
    <t xml:space="preserve">Nje here ne vit </t>
  </si>
  <si>
    <t>Numri  i poseduesve të ndërtimeve pa leje që nuk legalizohen dhe që trajtohen nga shteti nëpërmjet shpërblimit financiar, programeve sociale të strehimit ose formave alternative të trajtimit.</t>
  </si>
  <si>
    <t>Neni 33 i ligjit nr. 20/2020 "Per perfundimin e procedurave kalimtare te pronesise" percakton qe menyra e trajtimit dhe perllogaritja e shperblimit financiar per familjet qe posedojne ndertime pa leje, format alternative te trajtimit si dhe rregullat e afatet per realizimin e tyre pecaktohen me VKM. 
Per rrjedhoje pa u miratuar VKM nga institucionet pergjegjese, MFE nuk mund te beje nje vleresim mbi numrin e poseduesve pa leje qe do te perfiitojne nga programet e strehimit.. Përfitues janë të gjithë poseduesit e ndërtimeve pa leje që nuk legalizohen dhe që trajtohen nga shteti nëpërmjet shpërblimit financiar, programeve sociale të trehimit ose formave alternative të trajtimit te cilet do te raportohen permes ketij indikatori.</t>
  </si>
  <si>
    <t>Krijimi i grupit të punës për zgjidhjen e cështjeve të pazgjidhura të legalizimit.</t>
  </si>
  <si>
    <t xml:space="preserve">Agjensia Shtetërore e Kadastrës ASHK </t>
  </si>
  <si>
    <t>Drejtoria e Përgjithëshme e ASHK në bashkëpunim me drejtoritë vendore në gjithë territorin e Shqipërisë, bashkitë në vend si dhe përfaqësues të komuniteteve etinike do të angazhohen në përditësimin e të dhënave, përshpejtimin e procesit dhe finalizimin e tij me prioritet  në përputhje me kriteret dhe afatet ligjore.</t>
  </si>
  <si>
    <t>Numri i anëtarëve të grupit të punës të cilët janë përfaqësues të shoqërisë civile nga minoriteti Rom dhe Egjiptian.</t>
  </si>
  <si>
    <t xml:space="preserve">Numri i vendbanimeve te legalizuara qe posedohen nga romë dhe egjiptiane </t>
  </si>
  <si>
    <r>
      <t>Numri i raporteve</t>
    </r>
    <r>
      <rPr>
        <strike/>
        <sz val="10"/>
        <rFont val="Calibri"/>
        <family val="2"/>
      </rPr>
      <t xml:space="preserve"> </t>
    </r>
    <r>
      <rPr>
        <sz val="10"/>
        <rFont val="Calibri"/>
        <family val="2"/>
      </rPr>
      <t>vjetore te dorezuara nga bashkite prane MFE ne kuader të vlerësimit mbi zbatimin dhe progresin e arritur ne programin e strehimit</t>
    </r>
  </si>
  <si>
    <t xml:space="preserve">NJVV </t>
  </si>
  <si>
    <t xml:space="preserve">Cdo NJVV duhet të përgatisë një raport vjetor vleresimi në fushën e strehimit I cili do te raportohet permes sketij indikatori </t>
  </si>
  <si>
    <t>Numri i trajnimeve të zhvilluara për njësitë e vetëqeverisjes vendore me qëllim forcimin e kapaciteteve për të aplikuar për mbështetje financuare  nga buxheti i shtetit.</t>
  </si>
  <si>
    <t>Trajnimi i stafit të qeverisjes vendore dhe grupeve përfituese mbi bazën ligjore, zbatimin e programeve 5-vjeçare të strehimit dhe mënyrën për të aplikuar për mbështetje financiare nga buxheti i shtetit, ku trajtohen edhe nevojat e Komunitetit Rom dhe Egjiptian.</t>
  </si>
  <si>
    <t>Numri i NJVV që aplikojnë për financime në MFE për përmirësimin e kushteve të jetesës së komuniteteve rome/egjiptiane</t>
  </si>
  <si>
    <t xml:space="preserve">Numri i NJVV që kanë aprovuar planin 5 vjecar te strehimit </t>
  </si>
  <si>
    <t>NJVV te cilat kane aprovuar planin 5 vjecar te strehimit raportohen ne kete indikator. NJVV do te hedhin ne sistemin ROMALB kete informacion.</t>
  </si>
  <si>
    <t>Numri i familjeve rome dhe egjiptiane që përfitojnë nga shërbimet shtesë në rastet e pamundësisë për të paguar detyrimet financiare për një program strehimi.</t>
  </si>
  <si>
    <t>Ministria e Financave dhe Ekonomisë, enti I banesave ne bashkepunim me MSHMS</t>
  </si>
  <si>
    <t>MFE dhe MSHMS</t>
  </si>
  <si>
    <t>Perfituesit e familjeve rome dhe egjiptiane permes ndihmës për familjet rome dhe egjiptiane që nuk kanë mundësi të paguajnë qiranë e strehimit social si dhe ato që kanë përfituar apo do të përfitojnë nga programi  i kredisë së subvencionuar (përfshirë, pa kufizime, negocimin e planeve të pagesës, referimin për punësimin dhe shërbimet e tjera përkatëse) do te raportohen permes ketij indikatori.</t>
  </si>
  <si>
    <t>Nr</t>
  </si>
  <si>
    <t>Qellimi i Politikes</t>
  </si>
  <si>
    <t>SDG - Titulli i Qwllimit të Zhvillimit të Qëndrueshëm sipas OKB-së</t>
  </si>
  <si>
    <t>Vlera e Synuar e  treguesit tw SDG</t>
  </si>
  <si>
    <t>Numri i dokumenteve politikë, ligje etj. që në mënyrë eksplicite i referohen konceptit të Antixhipsizmit</t>
  </si>
  <si>
    <t>Shtylla 3: Investimi në kapitalin njerëzor dhe kohezioni social</t>
  </si>
  <si>
    <t xml:space="preserve">Forcimi i të drejtave të njeriut. Objektivi Strategjik : Sigurimi i përfshirjes sociale të të gjitha kategorive shoqërisht të përjashtuara për shkak të varfërisë, statusit social, mungesës së qasjes në shërbime publike, mungesës së vëmendjes së institucioneve publike, etj.
</t>
  </si>
  <si>
    <t>Antixhipsizmi njihet dhe adresohet në politikat publike si dhe përmes ndryshimeve sistemike dhe strukturore, për të garantuar një shoqëri të çliruar nga diskriminimi ndaj R&amp;E</t>
  </si>
  <si>
    <t>Njohja dhe përfshirja e Antixhipsizmit në politikat publike</t>
  </si>
  <si>
    <t xml:space="preserve">KMD </t>
  </si>
  <si>
    <t xml:space="preserve">Numri i dokumenteve që përdorin termin / i referohen termit dhe e përdorin atë në kontekstin e analizave të tyre. 
Ky tregues do të kapë çdo dokument të politikave sektoriale (të tilla si strategjitë ose masat e ministrive të linjës) që përfshijnë përkufizimin e Antixhipsizmit ose i referohen përkufizimit të Planit për Antixhipsizmin dhe përdorin Antixhipsizmin si një kornizë për analizën e problemit dhe formulimin e politikës / masave për të adresuar këto probleme. </t>
  </si>
  <si>
    <t>NA</t>
  </si>
  <si>
    <t>Shtylla 10 - Ulja e pabarazive</t>
  </si>
  <si>
    <t>Numri i aktiviteteve ndërgjegjësuese/ trajnimeve</t>
  </si>
  <si>
    <t>Raporti vjetor i ASPA / Raporte periodike/ specifike të ASPA</t>
  </si>
  <si>
    <t>KMD / ASPA / Ministritë e linjës/ Njësitë e Qeverisjes Vendore</t>
  </si>
  <si>
    <t xml:space="preserve">Dokumentimi i numrit të trajnimeve /pjesëmarrësve për institucioneve përfituese.
Ky tregues do të ketë të bëjnë me trajnimet e organizuara nga çdo entitet me synim parandalimin dhe luftën kundër Antixhipsizmit dhe diskriminimin ndaj R&amp;E duke vënë në pah larmishmërinë e intitucioneve të përfshira dhe intensitetin e përfshirjes. 
</t>
  </si>
  <si>
    <t>Kurrikula e hartuar</t>
  </si>
  <si>
    <t>Raportet e ASPA / Dokumentet e hartuara</t>
  </si>
  <si>
    <t>ASPA</t>
  </si>
  <si>
    <t>Ky tregues do të kenë të bëjnë me çdo element të kurrikulës të miratuar nga ASPA si pjesë e trajnimit të detyrueshëm të nëpunësve civilë.</t>
  </si>
  <si>
    <t>Numri i rekomandimeve për ndryshime</t>
  </si>
  <si>
    <t>Raporti vjetor KMD / Avokati i Popullit</t>
  </si>
  <si>
    <t>Avokati i Popullit</t>
  </si>
  <si>
    <t>Ky tregues ka të bëjë me numrin e rekomandimeve të propozuara për ndryshim pas shqyrtimit e ligjeve, dokumenteve politikë ose masave specifike të politikave publike (në nivel kombëtar, rajonal ose lokal) lidhur me elementë të diskriminimit (në veçanti diskriminimin indirekt), nga ekspertë të pavarur nga aktorët përgjegjës për ligjin / politikën / masën e dhënë.</t>
  </si>
  <si>
    <t>Aktivitetet e realizuara në kuadër të këtyre ditëve</t>
  </si>
  <si>
    <t>Rritja e ndërgjegjësimit për R&amp;E si dhe publikun e gjerë për të drejtat e tyre, si pjesë integrale e shoqërisë Shqiptare</t>
  </si>
  <si>
    <t>Raportet e aktivitrteve të zhvilluara/raportet vjetore të autoriteteve të përfshira</t>
  </si>
  <si>
    <t>KPK/MSHMS</t>
  </si>
  <si>
    <t>Ministritë e linjës / Njësitë e Qeverisjes Vendore</t>
  </si>
  <si>
    <t>Ky tregues do të raportojë aktivitetet e organizuara me rastin e ditëve përkatëse nga autoritetet publike ose nga aktorët jopublikë me mbështetjen e burimeve publike.</t>
  </si>
  <si>
    <t>Kombëtare / lokale</t>
  </si>
  <si>
    <t>1 aktivitet</t>
  </si>
  <si>
    <t>3 aktivitete</t>
  </si>
  <si>
    <t>100% e diteve te dedikuara</t>
  </si>
  <si>
    <t>Numri i teksteve të rishikuara</t>
  </si>
  <si>
    <t>Raporte të vleresimit të kurrikulave</t>
  </si>
  <si>
    <t>MARS</t>
  </si>
  <si>
    <t>DPAP/ASCAP</t>
  </si>
  <si>
    <t xml:space="preserve">Ky tregues ka të bëjë me numrin e programeve/teksteve/mësimeve të rishikuara në këndvështrimin e gjithëpërfshirjes dhe mos-diskriminimit të R&amp;E, brenda programeve arsimore të të gjitha niveleve. </t>
  </si>
  <si>
    <t>Numri i aktiviteteve (dhe pjesëmarrësve/mbulimit/audienca e arritur)</t>
  </si>
  <si>
    <t>Raportet vjetore të institucioneve të përfshira / raporte të aktiviteteve të realizuara</t>
  </si>
  <si>
    <t>KPK/KMD/Avokati i Popullit</t>
  </si>
  <si>
    <t xml:space="preserve">Ky indikator ka të bëjë me numrin e aktivieteve (dhe ku është e mundur pjesëmarrësve/mbulimit) të ndërmara në kuadër të fushatatve të (bashkë)financuara nga fonde publike që targetojnë minoritete R&amp;E dhe që synojnë rritjen e ndërgjegjësimit tek R&amp;E mbi të drejtat e tyre. </t>
  </si>
  <si>
    <t>2 aktivitete</t>
  </si>
  <si>
    <t>10 aktivitete</t>
  </si>
  <si>
    <t xml:space="preserve">Numri i rekomandimeve të dhëna </t>
  </si>
  <si>
    <t>Ulja e diskriminimit ndaj R&amp;E dhe përmirësimi i aksesit në drejtësi për barazi</t>
  </si>
  <si>
    <t>Raporti Vjetor KMD</t>
  </si>
  <si>
    <t>KMD</t>
  </si>
  <si>
    <t>Ky tregues ka të bëjë me çështjet antidiskriminim me R&amp;E si viktima të paraqitura para gjykatës.</t>
  </si>
  <si>
    <t>Urbane/rurale</t>
  </si>
  <si>
    <t>25% rritje</t>
  </si>
  <si>
    <t xml:space="preserve">Numri i rasteve anti-diskriminim të cuara para gjykatës (përfshi ato për interes publik) </t>
  </si>
  <si>
    <t>Numri i rastëve të mbështetura me ndihmë juridike parësore të garantuar nga shteti</t>
  </si>
  <si>
    <t>Raporte Vjetore të DNJF / Raporte të përgatitura nga OJF-të/OSHC-të</t>
  </si>
  <si>
    <t>Dhoma e Avokatisë/ Gjykatat</t>
  </si>
  <si>
    <t>MD/DNJF/OJF/OSHC</t>
  </si>
  <si>
    <t>Ky tregues ka të bëjnë me rastet antidiskriminim, me R&amp;E si viktima të paraqitura para gjykatës nga shërbimi i ndihmës juridike falas, i financuar nga burime publike.</t>
  </si>
  <si>
    <t>Numri i rasteve të shqyrtuara nga Komisioneri Për Mbrojtjen nga Diskriminimi sipas fushave prioritare.</t>
  </si>
  <si>
    <t>Raportet Vjetore të AP dhe KMD</t>
  </si>
  <si>
    <t>KPK/KMD/Ministritë e Linjës</t>
  </si>
  <si>
    <t>Ky tregues ka të bëjë me rastet e shqyrtuara nga komisioneri bazuar në aktivitetet e monitorimit  të (bashkë) financuara nga burimet publike</t>
  </si>
  <si>
    <t>Numri i projekteve të mbështetura, numri I aktiviteteve te mbeshtetura, numri I te trajnuarve</t>
  </si>
  <si>
    <t>Minimizimi/eliminimi i gjuhës së urrejtjes dhe krimeve të urrejtjes ndaj R&amp;E</t>
  </si>
  <si>
    <t>Raporte Vjetore ASPA/Raporte të Ministrive të Linjës</t>
  </si>
  <si>
    <t>ASPA/Ministritë e Linjës</t>
  </si>
  <si>
    <t>Ky tregues i referohet numrit të projekteve të mbështetura nga çdo subjekt me (bashkë) financim nga burimet publike, duke u fokusuar në parandalimin dhe luftën kundër gjuhës së urrejtjes.</t>
  </si>
  <si>
    <t>100% e profesionisteve te trajnuar</t>
  </si>
  <si>
    <t>Raportet e prodhuara</t>
  </si>
  <si>
    <t>Raportet Vjetore AMSHC/ Raportet Vjetore KMD</t>
  </si>
  <si>
    <t>KMD/AMSHC</t>
  </si>
  <si>
    <t xml:space="preserve">Ky tregues raporton numrin raporteve të monitorimeve të realizuara me mbështejen e KMD/AMSHC </t>
  </si>
  <si>
    <t>1 ne vite</t>
  </si>
  <si>
    <t xml:space="preserve">5 raporte </t>
  </si>
  <si>
    <t xml:space="preserve"> Numri i viktimave tw krimeve tw urrejtjes qw përfitojnw nga shërbimet sociale</t>
  </si>
  <si>
    <t>Raportet Vjetore AMSHC / KMD</t>
  </si>
  <si>
    <t>AMSHC</t>
  </si>
  <si>
    <t>Ky tregues i referohet numrit të aktiviteteve që synojnë sigurimin e mbështetjes për viktimat e krimeve të urrejtjes, të (bashkë) financuara nga burimet publike</t>
  </si>
  <si>
    <t>Numri i OSHC-ve partnere</t>
  </si>
  <si>
    <t xml:space="preserve">Rritja e fuqizimit dhe pjesëmarrjes së qenësishme të OSHC-ve R&amp;E në përfaqësimin e interesave dhe të drejtave të tyre. </t>
  </si>
  <si>
    <t>Ky tregues i referohet numrit të OSHC-ve R&amp;E të përfshira në aktiviteteve të ndërmarra nga zyra e Komisionerit për Mbrojtjen nga Diskriminimi në bashkëpunim me shoqërinë civile R&amp;E</t>
  </si>
  <si>
    <t xml:space="preserve">Numri i OSHC-ve të mbështetura; % e fondeve </t>
  </si>
  <si>
    <t>Raporte Vjetore të autoriteteve përgjegjëse</t>
  </si>
  <si>
    <t>Ky tregues ka të bëjë me numrin e OSHC-ve të mbështetura me fonde publike (përfshi organizatat e shoqërisë civile që përfaqësojnë R&amp;E, organizatat e shoqërisë civile aktive në përfshirjen sociale të R&amp;E, apo organizatave të shoqërisë civile aktive në luftimin e Antixhipsizmit dhe diskriminimin e R&amp;E).</t>
  </si>
  <si>
    <t xml:space="preserve">5% me shume fonde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</si>
</sst>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
    <numFmt numFmtId="166" formatCode="0.0000"/>
  </numFmts>
  <fonts count="24" x14ac:knownFonts="1">
    <font>
      <sz val="11"/>
      <color rgb="FF000000"/>
      <name val="Calibri"/>
    </font>
    <font>
      <sz val="11"/>
      <color rgb="FF000000"/>
      <name val="Calibri"/>
      <family val="2"/>
    </font>
    <font>
      <sz val="11"/>
      <color rgb="FF000000"/>
      <name val="Calibri"/>
    </font>
    <font>
      <sz val="10"/>
      <color rgb="FF000000"/>
      <name val="Calibri"/>
      <family val="2"/>
    </font>
    <font>
      <b/>
      <sz val="10"/>
      <color rgb="FF000000"/>
      <name val="Calibri"/>
      <family val="2"/>
    </font>
    <font>
      <sz val="11"/>
      <name val="Calibri"/>
      <family val="2"/>
    </font>
    <font>
      <b/>
      <sz val="10"/>
      <color rgb="FFFF0000"/>
      <name val="Calibri"/>
      <family val="2"/>
    </font>
    <font>
      <sz val="10"/>
      <name val="Calibri"/>
      <family val="2"/>
    </font>
    <font>
      <sz val="8"/>
      <color rgb="FF000000"/>
      <name val="Calibri"/>
      <family val="2"/>
    </font>
    <font>
      <sz val="9"/>
      <color rgb="FF000000"/>
      <name val="Calibri"/>
      <family val="2"/>
    </font>
    <font>
      <b/>
      <sz val="8"/>
      <color rgb="FF000000"/>
      <name val="Calibri"/>
      <family val="2"/>
    </font>
    <font>
      <sz val="8"/>
      <color rgb="FF000000"/>
      <name val="Times New Roman"/>
      <family val="1"/>
    </font>
    <font>
      <sz val="11"/>
      <color rgb="FF000000"/>
      <name val="Calibri"/>
      <family val="2"/>
      <scheme val="minor"/>
    </font>
    <font>
      <sz val="11"/>
      <color rgb="FF9C0006"/>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color rgb="FFFF0000"/>
      <name val="Calibri"/>
      <family val="2"/>
      <scheme val="minor"/>
    </font>
    <font>
      <b/>
      <sz val="10"/>
      <color rgb="FFC00000"/>
      <name val="Calibri"/>
      <family val="2"/>
      <scheme val="minor"/>
    </font>
    <font>
      <b/>
      <sz val="10"/>
      <name val="Calibri"/>
      <family val="2"/>
      <scheme val="minor"/>
    </font>
    <font>
      <sz val="10"/>
      <color theme="1"/>
      <name val="Calibri"/>
      <family val="2"/>
      <scheme val="minor"/>
    </font>
    <font>
      <b/>
      <sz val="11"/>
      <color rgb="FF000000"/>
      <name val="Calibri"/>
      <family val="2"/>
    </font>
    <font>
      <strike/>
      <sz val="10"/>
      <name val="Calibri"/>
      <family val="2"/>
    </font>
    <font>
      <b/>
      <sz val="10"/>
      <name val="Calibri"/>
      <family val="2"/>
    </font>
  </fonts>
  <fills count="11">
    <fill>
      <patternFill patternType="none"/>
    </fill>
    <fill>
      <patternFill patternType="gray125"/>
    </fill>
    <fill>
      <patternFill patternType="solid">
        <fgColor rgb="FFFFFFFF"/>
        <bgColor rgb="FFFFFFFF"/>
      </patternFill>
    </fill>
    <fill>
      <patternFill patternType="solid">
        <fgColor theme="0"/>
        <bgColor rgb="FFFFFF00"/>
      </patternFill>
    </fill>
    <fill>
      <patternFill patternType="solid">
        <fgColor theme="0"/>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FFFFFF"/>
      </patternFill>
    </fill>
    <fill>
      <patternFill patternType="solid">
        <fgColor rgb="FFFFC7CE"/>
      </patternFill>
    </fill>
    <fill>
      <patternFill patternType="solid">
        <fgColor rgb="FFFFFF00"/>
        <bgColor indexed="64"/>
      </patternFill>
    </fill>
    <fill>
      <patternFill patternType="solid">
        <fgColor rgb="FFD9D9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43" fontId="2" fillId="0" borderId="0" applyFont="0" applyFill="0" applyBorder="0" applyAlignment="0" applyProtection="0"/>
    <xf numFmtId="0" fontId="13" fillId="8" borderId="0" applyNumberFormat="0" applyBorder="0" applyAlignment="0" applyProtection="0"/>
  </cellStyleXfs>
  <cellXfs count="383">
    <xf numFmtId="0" fontId="0" fillId="0" borderId="0" xfId="0" applyFont="1" applyAlignment="1"/>
    <xf numFmtId="0" fontId="3" fillId="2" borderId="2" xfId="0" applyFont="1" applyFill="1" applyBorder="1" applyAlignment="1">
      <alignment horizontal="center"/>
    </xf>
    <xf numFmtId="0" fontId="0" fillId="0"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3" fillId="2" borderId="4" xfId="0" applyFont="1" applyFill="1" applyBorder="1" applyAlignment="1">
      <alignment horizontal="center"/>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horizontal="left" vertical="center" wrapText="1"/>
    </xf>
    <xf numFmtId="0" fontId="3" fillId="3"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10" fontId="3" fillId="3" borderId="2" xfId="0" applyNumberFormat="1" applyFont="1" applyFill="1" applyBorder="1" applyAlignment="1">
      <alignment horizontal="center" vertical="center" wrapText="1"/>
    </xf>
    <xf numFmtId="0" fontId="3" fillId="3" borderId="2" xfId="1"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vertical="center" wrapText="1"/>
    </xf>
    <xf numFmtId="1" fontId="3" fillId="3" borderId="2" xfId="0" applyNumberFormat="1" applyFont="1" applyFill="1" applyBorder="1" applyAlignment="1">
      <alignment horizontal="center" vertical="center" wrapText="1"/>
    </xf>
    <xf numFmtId="9" fontId="3" fillId="0" borderId="2" xfId="0" quotePrefix="1" applyNumberFormat="1" applyFont="1" applyFill="1" applyBorder="1" applyAlignment="1">
      <alignment horizontal="center" vertical="center" wrapText="1"/>
    </xf>
    <xf numFmtId="10" fontId="3" fillId="3" borderId="2"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3" borderId="2" xfId="0" applyFont="1" applyFill="1" applyBorder="1" applyAlignment="1">
      <alignment wrapText="1"/>
    </xf>
    <xf numFmtId="1" fontId="3" fillId="2"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wrapText="1"/>
    </xf>
    <xf numFmtId="0" fontId="3" fillId="0" borderId="2"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4" fillId="0" borderId="2" xfId="0" applyFont="1" applyBorder="1" applyAlignment="1">
      <alignment wrapText="1"/>
    </xf>
    <xf numFmtId="0" fontId="3" fillId="2" borderId="2" xfId="0" applyFont="1" applyFill="1" applyBorder="1" applyAlignment="1">
      <alignment vertical="center"/>
    </xf>
    <xf numFmtId="0" fontId="3" fillId="7" borderId="2" xfId="0" applyFont="1" applyFill="1" applyBorder="1" applyAlignment="1">
      <alignment horizontal="center" vertical="center"/>
    </xf>
    <xf numFmtId="0" fontId="7" fillId="0" borderId="2" xfId="0" applyFont="1" applyBorder="1" applyAlignment="1">
      <alignment vertical="center" wrapText="1"/>
    </xf>
    <xf numFmtId="0" fontId="3" fillId="2" borderId="2" xfId="0" applyFont="1" applyFill="1" applyBorder="1" applyAlignment="1">
      <alignment wrapText="1"/>
    </xf>
    <xf numFmtId="9" fontId="3" fillId="7" borderId="2" xfId="0" applyNumberFormat="1" applyFont="1" applyFill="1" applyBorder="1" applyAlignment="1">
      <alignment horizontal="center" vertical="center"/>
    </xf>
    <xf numFmtId="9" fontId="3" fillId="0" borderId="2"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0" fillId="0" borderId="0" xfId="0" applyFont="1" applyBorder="1" applyAlignment="1"/>
    <xf numFmtId="49" fontId="3" fillId="3"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3" fillId="3" borderId="3" xfId="0" applyFont="1" applyFill="1" applyBorder="1" applyAlignment="1">
      <alignment horizontal="center" vertical="center" wrapText="1"/>
    </xf>
    <xf numFmtId="0" fontId="0" fillId="0" borderId="2" xfId="0" applyFont="1" applyBorder="1" applyAlignment="1"/>
    <xf numFmtId="0" fontId="0" fillId="4"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4" borderId="2" xfId="0" applyFont="1" applyFill="1" applyBorder="1" applyAlignment="1">
      <alignment horizontal="center" vertical="center"/>
    </xf>
    <xf numFmtId="0" fontId="0" fillId="0" borderId="2" xfId="0" applyFont="1" applyBorder="1" applyAlignment="1">
      <alignment horizontal="center" vertical="center"/>
    </xf>
    <xf numFmtId="0" fontId="1" fillId="4" borderId="2" xfId="0" applyFont="1" applyFill="1" applyBorder="1" applyAlignment="1">
      <alignment horizontal="center" vertical="center"/>
    </xf>
    <xf numFmtId="0" fontId="0" fillId="4"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4" borderId="2" xfId="0" applyFont="1" applyFill="1" applyBorder="1" applyAlignment="1">
      <alignment vertical="center"/>
    </xf>
    <xf numFmtId="0" fontId="8" fillId="4" borderId="2" xfId="0" applyFont="1" applyFill="1" applyBorder="1" applyAlignment="1">
      <alignment vertical="center" wrapText="1"/>
    </xf>
    <xf numFmtId="0" fontId="8" fillId="3" borderId="3" xfId="0" applyFont="1" applyFill="1" applyBorder="1" applyAlignment="1">
      <alignment horizontal="center" vertical="center" wrapText="1"/>
    </xf>
    <xf numFmtId="0" fontId="8" fillId="4" borderId="1" xfId="0" applyFont="1" applyFill="1" applyBorder="1" applyAlignment="1">
      <alignment vertical="center" wrapText="1"/>
    </xf>
    <xf numFmtId="0" fontId="8" fillId="3" borderId="4" xfId="0" applyFont="1" applyFill="1" applyBorder="1" applyAlignment="1">
      <alignment horizontal="center" vertical="center" wrapText="1"/>
    </xf>
    <xf numFmtId="0" fontId="0" fillId="4" borderId="2" xfId="0" applyFont="1" applyFill="1" applyBorder="1" applyAlignment="1"/>
    <xf numFmtId="0" fontId="0" fillId="0"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2" xfId="0" applyFont="1" applyFill="1" applyBorder="1" applyAlignment="1">
      <alignment vertical="center"/>
    </xf>
    <xf numFmtId="0" fontId="8" fillId="4" borderId="2" xfId="0" applyFont="1" applyFill="1" applyBorder="1" applyAlignment="1">
      <alignment horizontal="center" vertical="center"/>
    </xf>
    <xf numFmtId="1" fontId="8" fillId="4" borderId="2"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1" fontId="8" fillId="4" borderId="4" xfId="0" applyNumberFormat="1" applyFont="1" applyFill="1" applyBorder="1" applyAlignment="1">
      <alignment horizontal="center" vertical="center" wrapText="1"/>
    </xf>
    <xf numFmtId="0" fontId="3" fillId="0" borderId="2" xfId="0" applyFont="1" applyBorder="1" applyAlignment="1"/>
    <xf numFmtId="0" fontId="3" fillId="0" borderId="2" xfId="0" applyFont="1" applyBorder="1" applyAlignment="1">
      <alignment horizontal="center" vertical="center"/>
    </xf>
    <xf numFmtId="1" fontId="3" fillId="4" borderId="2" xfId="0" applyNumberFormat="1" applyFont="1" applyFill="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4" borderId="1" xfId="0" applyFont="1" applyFill="1" applyBorder="1" applyAlignment="1">
      <alignment horizontal="center" vertical="center"/>
    </xf>
    <xf numFmtId="0" fontId="0" fillId="4" borderId="2" xfId="0" applyFont="1" applyFill="1" applyBorder="1" applyAlignment="1">
      <alignment horizontal="center"/>
    </xf>
    <xf numFmtId="0" fontId="8"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wrapText="1"/>
    </xf>
    <xf numFmtId="0" fontId="0" fillId="4" borderId="1" xfId="0" applyFont="1" applyFill="1" applyBorder="1" applyAlignment="1">
      <alignment horizontal="center"/>
    </xf>
    <xf numFmtId="0" fontId="10"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164" fontId="3" fillId="4" borderId="2" xfId="2" applyNumberFormat="1" applyFont="1" applyFill="1" applyBorder="1" applyAlignment="1">
      <alignment horizontal="center" vertical="center" wrapText="1"/>
    </xf>
    <xf numFmtId="3" fontId="0" fillId="4" borderId="2" xfId="0" applyNumberFormat="1" applyFont="1" applyFill="1" applyBorder="1" applyAlignment="1">
      <alignment horizontal="center" vertical="center"/>
    </xf>
    <xf numFmtId="0" fontId="4" fillId="4" borderId="2" xfId="0" applyFont="1" applyFill="1" applyBorder="1" applyAlignment="1">
      <alignment vertical="center" wrapText="1"/>
    </xf>
    <xf numFmtId="0" fontId="3" fillId="4" borderId="2" xfId="0" applyFont="1" applyFill="1" applyBorder="1" applyAlignment="1">
      <alignment vertical="center" wrapText="1"/>
    </xf>
    <xf numFmtId="0" fontId="1" fillId="0" borderId="2" xfId="0" applyFont="1" applyFill="1" applyBorder="1" applyAlignment="1">
      <alignment horizontal="center" vertical="center"/>
    </xf>
    <xf numFmtId="3" fontId="0" fillId="0" borderId="2" xfId="0" applyNumberFormat="1" applyFont="1" applyBorder="1" applyAlignment="1">
      <alignment horizontal="center" vertical="center"/>
    </xf>
    <xf numFmtId="0" fontId="0" fillId="4" borderId="2" xfId="0" applyFont="1" applyFill="1" applyBorder="1" applyAlignment="1">
      <alignment vertical="center"/>
    </xf>
    <xf numFmtId="9" fontId="1" fillId="4" borderId="2"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9" fontId="0" fillId="4" borderId="2"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0" fillId="0" borderId="0" xfId="0" applyFont="1" applyAlignment="1">
      <alignment horizontal="center" vertical="center"/>
    </xf>
    <xf numFmtId="0" fontId="1" fillId="4" borderId="2" xfId="0" applyFont="1" applyFill="1" applyBorder="1" applyAlignment="1">
      <alignment vertical="center" wrapText="1"/>
    </xf>
    <xf numFmtId="0" fontId="0" fillId="4" borderId="2" xfId="0" applyFont="1" applyFill="1" applyBorder="1" applyAlignment="1">
      <alignment vertical="center" wrapText="1"/>
    </xf>
    <xf numFmtId="0" fontId="3" fillId="0" borderId="2" xfId="0" applyFont="1" applyBorder="1" applyAlignment="1">
      <alignment horizontal="justify" vertical="center" wrapText="1"/>
    </xf>
    <xf numFmtId="0" fontId="4" fillId="5"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9" fontId="0" fillId="0" borderId="0" xfId="0" applyNumberFormat="1" applyFont="1" applyAlignment="1">
      <alignment horizontal="center" vertical="center"/>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3" fontId="12" fillId="0" borderId="0" xfId="0" applyNumberFormat="1" applyFont="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14" fillId="2" borderId="1" xfId="0" applyFont="1" applyFill="1" applyBorder="1" applyAlignment="1">
      <alignment horizont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wrapText="1"/>
    </xf>
    <xf numFmtId="0" fontId="15" fillId="4" borderId="1" xfId="0" applyFont="1" applyFill="1" applyBorder="1" applyAlignment="1">
      <alignment wrapText="1"/>
    </xf>
    <xf numFmtId="0" fontId="14" fillId="4"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14" fillId="3" borderId="1" xfId="0" applyFont="1" applyFill="1" applyBorder="1" applyAlignment="1">
      <alignment horizontal="left" vertical="top" wrapText="1"/>
    </xf>
    <xf numFmtId="0" fontId="14"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0" quotePrefix="1" applyFont="1" applyFill="1" applyBorder="1" applyAlignment="1">
      <alignment vertical="center"/>
    </xf>
    <xf numFmtId="0" fontId="14" fillId="4" borderId="1" xfId="0" applyFont="1" applyFill="1" applyBorder="1" applyAlignment="1">
      <alignment vertical="center"/>
    </xf>
    <xf numFmtId="0" fontId="14" fillId="4" borderId="1" xfId="0" applyFont="1" applyFill="1" applyBorder="1" applyAlignment="1">
      <alignment horizontal="center" vertical="center"/>
    </xf>
    <xf numFmtId="9" fontId="14" fillId="3" borderId="1" xfId="0" applyNumberFormat="1" applyFont="1" applyFill="1" applyBorder="1" applyAlignment="1">
      <alignment horizontal="center" vertical="center" wrapText="1"/>
    </xf>
    <xf numFmtId="10" fontId="14" fillId="3" borderId="1" xfId="0" applyNumberFormat="1" applyFont="1" applyFill="1" applyBorder="1" applyAlignment="1">
      <alignment horizontal="center" vertical="center" wrapText="1"/>
    </xf>
    <xf numFmtId="0" fontId="14" fillId="4" borderId="1" xfId="0" applyFont="1" applyFill="1" applyBorder="1" applyAlignment="1">
      <alignment horizontal="center" wrapText="1"/>
    </xf>
    <xf numFmtId="0" fontId="14" fillId="4" borderId="1" xfId="0" applyFont="1" applyFill="1" applyBorder="1" applyAlignment="1">
      <alignment horizontal="left" wrapText="1"/>
    </xf>
    <xf numFmtId="0" fontId="14" fillId="3"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4" fillId="4" borderId="1" xfId="0" quotePrefix="1" applyFont="1" applyFill="1" applyBorder="1"/>
    <xf numFmtId="10" fontId="14" fillId="3" borderId="1" xfId="0" applyNumberFormat="1" applyFont="1" applyFill="1" applyBorder="1" applyAlignment="1">
      <alignment horizontal="center" vertical="center"/>
    </xf>
    <xf numFmtId="0" fontId="15" fillId="4" borderId="1" xfId="0" applyFont="1" applyFill="1" applyBorder="1" applyAlignment="1">
      <alignment vertical="center" wrapText="1"/>
    </xf>
    <xf numFmtId="0" fontId="14"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1" fontId="14" fillId="4" borderId="1" xfId="0" applyNumberFormat="1" applyFont="1" applyFill="1" applyBorder="1" applyAlignment="1">
      <alignment horizontal="center" vertical="center"/>
    </xf>
    <xf numFmtId="1" fontId="14" fillId="4" borderId="1" xfId="0" applyNumberFormat="1" applyFont="1" applyFill="1" applyBorder="1" applyAlignment="1">
      <alignment vertical="center"/>
    </xf>
    <xf numFmtId="0" fontId="14" fillId="7" borderId="1" xfId="0" applyFont="1" applyFill="1" applyBorder="1" applyAlignment="1">
      <alignment horizontal="center" vertical="center"/>
    </xf>
    <xf numFmtId="0" fontId="14" fillId="4" borderId="1" xfId="0" applyFont="1" applyFill="1" applyBorder="1" applyAlignment="1"/>
    <xf numFmtId="9" fontId="14" fillId="7" borderId="1" xfId="0" applyNumberFormat="1" applyFont="1" applyFill="1" applyBorder="1" applyAlignment="1">
      <alignment horizontal="center" vertical="center" wrapText="1"/>
    </xf>
    <xf numFmtId="0" fontId="14" fillId="7" borderId="1" xfId="0" quotePrefix="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9" fontId="14" fillId="3" borderId="7" xfId="0" applyNumberFormat="1" applyFont="1" applyFill="1" applyBorder="1" applyAlignment="1">
      <alignment horizontal="center" vertical="center" wrapText="1"/>
    </xf>
    <xf numFmtId="9" fontId="20" fillId="4" borderId="7" xfId="3" applyNumberFormat="1" applyFont="1" applyFill="1" applyBorder="1" applyAlignment="1">
      <alignment horizontal="center" vertical="center" wrapText="1"/>
    </xf>
    <xf numFmtId="0" fontId="14" fillId="7" borderId="1" xfId="0" applyFont="1" applyFill="1" applyBorder="1"/>
    <xf numFmtId="0" fontId="14" fillId="7" borderId="1" xfId="0" applyFont="1" applyFill="1" applyBorder="1" applyAlignment="1">
      <alignment vertical="center"/>
    </xf>
    <xf numFmtId="1" fontId="14" fillId="4" borderId="1" xfId="0" quotePrefix="1" applyNumberFormat="1"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0" fontId="14" fillId="7" borderId="1" xfId="0" applyFont="1" applyFill="1" applyBorder="1" applyAlignment="1">
      <alignment wrapText="1"/>
    </xf>
    <xf numFmtId="0" fontId="16" fillId="4" borderId="1" xfId="0" applyFont="1" applyFill="1" applyBorder="1" applyAlignment="1">
      <alignment vertical="center" wrapText="1"/>
    </xf>
    <xf numFmtId="0" fontId="16" fillId="2"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4" borderId="1" xfId="0" applyFont="1" applyFill="1" applyBorder="1" applyAlignment="1">
      <alignment horizontal="center" wrapText="1"/>
    </xf>
    <xf numFmtId="0" fontId="19"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1" fontId="16" fillId="0" borderId="1" xfId="1" applyNumberFormat="1" applyFont="1" applyFill="1" applyBorder="1" applyAlignment="1">
      <alignment horizontal="center" vertical="center" wrapText="1"/>
    </xf>
    <xf numFmtId="0" fontId="16" fillId="0" borderId="1" xfId="0" applyFont="1" applyFill="1" applyBorder="1" applyAlignment="1">
      <alignment horizontal="center" vertical="center"/>
    </xf>
    <xf numFmtId="3" fontId="16" fillId="0" borderId="1" xfId="0" applyNumberFormat="1" applyFont="1" applyFill="1" applyBorder="1" applyAlignment="1">
      <alignment horizontal="center" vertical="center"/>
    </xf>
    <xf numFmtId="165" fontId="16" fillId="0" borderId="1" xfId="0" applyNumberFormat="1"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1" fontId="16" fillId="0" borderId="1" xfId="1" applyNumberFormat="1" applyFont="1" applyFill="1" applyBorder="1" applyAlignment="1">
      <alignment horizontal="center" vertical="center"/>
    </xf>
    <xf numFmtId="0" fontId="0" fillId="4" borderId="1" xfId="0" applyFont="1" applyFill="1" applyBorder="1" applyAlignment="1"/>
    <xf numFmtId="0" fontId="0" fillId="0" borderId="1" xfId="0" applyFont="1" applyBorder="1" applyAlignment="1"/>
    <xf numFmtId="0" fontId="21" fillId="0" borderId="1" xfId="0" applyFont="1" applyBorder="1" applyAlignment="1">
      <alignment horizontal="right" vertical="center"/>
    </xf>
    <xf numFmtId="0" fontId="1" fillId="0" borderId="1" xfId="0" applyFont="1" applyBorder="1" applyAlignment="1"/>
    <xf numFmtId="0" fontId="1" fillId="0" borderId="1" xfId="0" applyFont="1" applyBorder="1" applyAlignment="1">
      <alignment horizontal="center" vertical="center"/>
    </xf>
    <xf numFmtId="0" fontId="21" fillId="0" borderId="1" xfId="0" applyFont="1" applyBorder="1" applyAlignment="1">
      <alignment horizontal="center" vertical="center"/>
    </xf>
    <xf numFmtId="0" fontId="3" fillId="3" borderId="4" xfId="0" applyFont="1" applyFill="1" applyBorder="1" applyAlignment="1">
      <alignment horizontal="center" wrapText="1"/>
    </xf>
    <xf numFmtId="0" fontId="0" fillId="0" borderId="1" xfId="0" applyFont="1" applyFill="1" applyBorder="1" applyAlignment="1"/>
    <xf numFmtId="0" fontId="1" fillId="0" borderId="1" xfId="0" applyFont="1" applyBorder="1" applyAlignment="1">
      <alignment horizontal="left" vertical="top"/>
    </xf>
    <xf numFmtId="0" fontId="0" fillId="0" borderId="1" xfId="0" applyFont="1" applyBorder="1" applyAlignment="1">
      <alignment vertical="top"/>
    </xf>
    <xf numFmtId="0" fontId="3" fillId="2" borderId="7" xfId="0" applyFont="1" applyFill="1" applyBorder="1" applyAlignment="1">
      <alignment horizontal="center"/>
    </xf>
    <xf numFmtId="0" fontId="3" fillId="0" borderId="7" xfId="0" applyFont="1" applyFill="1" applyBorder="1" applyAlignment="1">
      <alignment horizontal="center"/>
    </xf>
    <xf numFmtId="0" fontId="3" fillId="0" borderId="2" xfId="0" applyFont="1" applyFill="1" applyBorder="1" applyAlignment="1">
      <alignment horizontal="center"/>
    </xf>
    <xf numFmtId="43" fontId="3" fillId="0" borderId="2" xfId="2" applyFont="1" applyFill="1" applyBorder="1" applyAlignment="1">
      <alignment horizontal="center"/>
    </xf>
    <xf numFmtId="0" fontId="4" fillId="5" borderId="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3"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 fontId="3" fillId="0" borderId="7" xfId="2"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1" fontId="0" fillId="0" borderId="1" xfId="0" applyNumberFormat="1" applyFont="1" applyBorder="1" applyAlignment="1"/>
    <xf numFmtId="0" fontId="0" fillId="0" borderId="12" xfId="0" applyFont="1" applyBorder="1" applyAlignment="1"/>
    <xf numFmtId="0" fontId="3" fillId="0" borderId="1" xfId="0" applyFont="1" applyFill="1" applyBorder="1" applyAlignment="1">
      <alignment wrapText="1"/>
    </xf>
    <xf numFmtId="0" fontId="7" fillId="0" borderId="1" xfId="0" applyFont="1" applyFill="1" applyBorder="1" applyAlignment="1">
      <alignment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1" fontId="0" fillId="0" borderId="1" xfId="0" applyNumberFormat="1" applyFont="1" applyFill="1" applyBorder="1" applyAlignment="1">
      <alignment vertical="center"/>
    </xf>
    <xf numFmtId="0" fontId="7" fillId="0" borderId="1" xfId="0" applyFont="1" applyFill="1" applyBorder="1" applyAlignment="1">
      <alignment vertical="center" wrapText="1"/>
    </xf>
    <xf numFmtId="0" fontId="0" fillId="0" borderId="1" xfId="0" applyFont="1" applyBorder="1" applyAlignment="1">
      <alignment vertical="center"/>
    </xf>
    <xf numFmtId="1" fontId="0" fillId="0" borderId="1" xfId="0" applyNumberFormat="1" applyFont="1" applyBorder="1" applyAlignment="1">
      <alignment vertical="center"/>
    </xf>
    <xf numFmtId="0" fontId="0" fillId="0" borderId="12" xfId="0" applyFont="1" applyBorder="1" applyAlignment="1">
      <alignment vertical="center"/>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13" xfId="0" applyFont="1" applyBorder="1" applyAlignment="1">
      <alignment vertical="center"/>
    </xf>
    <xf numFmtId="0" fontId="3" fillId="0" borderId="1" xfId="0" applyFont="1" applyBorder="1" applyAlignment="1">
      <alignment vertical="center"/>
    </xf>
    <xf numFmtId="43" fontId="0" fillId="0" borderId="1" xfId="2" applyFont="1" applyBorder="1" applyAlignment="1">
      <alignment vertical="center"/>
    </xf>
    <xf numFmtId="0" fontId="7"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3"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1" fontId="7" fillId="0" borderId="7" xfId="0" applyNumberFormat="1" applyFont="1" applyFill="1" applyBorder="1" applyAlignment="1">
      <alignment horizontal="center" vertical="center" wrapText="1"/>
    </xf>
    <xf numFmtId="1" fontId="7" fillId="0" borderId="7" xfId="2" applyNumberFormat="1" applyFont="1" applyFill="1" applyBorder="1" applyAlignment="1">
      <alignment horizontal="center" vertical="center" wrapText="1"/>
    </xf>
    <xf numFmtId="0" fontId="5" fillId="0" borderId="12" xfId="0" applyFont="1" applyBorder="1" applyAlignment="1">
      <alignment horizontal="center" vertical="center"/>
    </xf>
    <xf numFmtId="0" fontId="7" fillId="3" borderId="6" xfId="0" applyFont="1" applyFill="1" applyBorder="1" applyAlignment="1">
      <alignment horizontal="center" vertical="center" wrapText="1"/>
    </xf>
    <xf numFmtId="0" fontId="0" fillId="0" borderId="1" xfId="0" applyFont="1" applyFill="1" applyBorder="1" applyAlignment="1">
      <alignment vertical="center"/>
    </xf>
    <xf numFmtId="0" fontId="23" fillId="0" borderId="6"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xf>
    <xf numFmtId="0" fontId="5" fillId="0" borderId="1" xfId="0" applyFont="1" applyFill="1" applyBorder="1" applyAlignment="1">
      <alignment vertical="center"/>
    </xf>
    <xf numFmtId="1" fontId="5" fillId="0" borderId="1" xfId="0" applyNumberFormat="1" applyFont="1" applyFill="1" applyBorder="1" applyAlignment="1">
      <alignment vertical="center"/>
    </xf>
    <xf numFmtId="0" fontId="5" fillId="0" borderId="12" xfId="0" applyFont="1" applyBorder="1" applyAlignment="1">
      <alignment vertical="center"/>
    </xf>
    <xf numFmtId="1" fontId="1" fillId="0" borderId="1" xfId="0" applyNumberFormat="1" applyFont="1" applyFill="1" applyBorder="1" applyAlignment="1">
      <alignment vertical="center"/>
    </xf>
    <xf numFmtId="0" fontId="3" fillId="10" borderId="14"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1" xfId="0" applyFont="1" applyFill="1" applyBorder="1" applyAlignment="1">
      <alignment horizontal="center" vertical="center"/>
    </xf>
    <xf numFmtId="9" fontId="3" fillId="0" borderId="7" xfId="0" applyNumberFormat="1" applyFont="1" applyFill="1" applyBorder="1" applyAlignment="1">
      <alignment horizontal="center" vertical="center" wrapText="1"/>
    </xf>
    <xf numFmtId="43" fontId="3" fillId="0" borderId="7" xfId="2" applyFont="1" applyFill="1" applyBorder="1" applyAlignment="1">
      <alignment horizontal="center" vertical="center" wrapText="1"/>
    </xf>
    <xf numFmtId="0" fontId="0" fillId="0" borderId="12"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0" applyFont="1" applyBorder="1" applyAlignment="1">
      <alignment horizontal="center" vertical="center"/>
    </xf>
    <xf numFmtId="43" fontId="0" fillId="0" borderId="1" xfId="2" applyFont="1" applyBorder="1" applyAlignment="1">
      <alignment horizontal="center" vertical="center"/>
    </xf>
    <xf numFmtId="0" fontId="0" fillId="0" borderId="12" xfId="0" applyFont="1" applyBorder="1" applyAlignment="1">
      <alignment horizontal="center" vertical="center"/>
    </xf>
    <xf numFmtId="0" fontId="4" fillId="0" borderId="6"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Fill="1" applyBorder="1" applyAlignment="1">
      <alignment horizontal="center" vertical="center"/>
    </xf>
    <xf numFmtId="0" fontId="7" fillId="0" borderId="7" xfId="0" applyFont="1" applyFill="1" applyBorder="1" applyAlignment="1">
      <alignment horizontal="center" vertical="center" wrapText="1"/>
    </xf>
    <xf numFmtId="0" fontId="5" fillId="0" borderId="16"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64" fontId="3" fillId="0" borderId="7" xfId="2"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3" fillId="0" borderId="0" xfId="0" applyNumberFormat="1" applyFont="1" applyFill="1" applyAlignment="1">
      <alignment horizontal="center" vertical="center" wrapText="1"/>
    </xf>
    <xf numFmtId="1" fontId="3" fillId="0" borderId="1" xfId="0" applyNumberFormat="1" applyFont="1" applyFill="1" applyBorder="1" applyAlignment="1">
      <alignment horizontal="center" vertical="center"/>
    </xf>
    <xf numFmtId="1" fontId="3" fillId="0" borderId="7" xfId="1" applyNumberFormat="1" applyFont="1" applyFill="1" applyBorder="1" applyAlignment="1">
      <alignment horizontal="center" vertical="center" wrapText="1"/>
    </xf>
    <xf numFmtId="1" fontId="0" fillId="0" borderId="12" xfId="0" applyNumberFormat="1" applyFont="1" applyFill="1" applyBorder="1" applyAlignment="1">
      <alignment horizontal="center" vertical="center"/>
    </xf>
    <xf numFmtId="1" fontId="0"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5"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6" borderId="2" xfId="0" applyFont="1" applyFill="1" applyBorder="1"/>
    <xf numFmtId="0" fontId="4" fillId="5" borderId="2" xfId="0" applyFont="1" applyFill="1" applyBorder="1" applyAlignment="1">
      <alignment horizontal="center" vertical="center"/>
    </xf>
    <xf numFmtId="0" fontId="5" fillId="6" borderId="2" xfId="0" applyFont="1" applyFill="1" applyBorder="1" applyAlignment="1">
      <alignment wrapText="1"/>
    </xf>
    <xf numFmtId="0" fontId="15" fillId="5" borderId="1" xfId="0" applyFont="1" applyFill="1" applyBorder="1" applyAlignment="1">
      <alignment horizontal="center" vertical="center" wrapText="1"/>
    </xf>
    <xf numFmtId="0" fontId="16" fillId="6" borderId="1" xfId="0" applyFont="1" applyFill="1" applyBorder="1"/>
    <xf numFmtId="0" fontId="15"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9" fillId="5" borderId="1" xfId="0" applyFont="1" applyFill="1" applyBorder="1" applyAlignment="1">
      <alignment horizontal="center" vertical="center"/>
    </xf>
    <xf numFmtId="0" fontId="3" fillId="0" borderId="18" xfId="0" applyFont="1" applyBorder="1" applyAlignment="1">
      <alignment horizontal="left" wrapText="1"/>
    </xf>
    <xf numFmtId="0" fontId="3" fillId="0" borderId="21" xfId="0" applyFont="1" applyBorder="1" applyAlignment="1">
      <alignment horizontal="left" wrapText="1"/>
    </xf>
    <xf numFmtId="0" fontId="3" fillId="0" borderId="6" xfId="0" applyFont="1" applyBorder="1" applyAlignment="1">
      <alignment horizontal="center"/>
    </xf>
    <xf numFmtId="0" fontId="3" fillId="0" borderId="13" xfId="0" applyFont="1" applyBorder="1" applyAlignment="1">
      <alignment horizontal="center"/>
    </xf>
    <xf numFmtId="0" fontId="3" fillId="0" borderId="6" xfId="0" applyFont="1" applyBorder="1" applyAlignment="1">
      <alignment horizontal="center" wrapText="1"/>
    </xf>
    <xf numFmtId="0" fontId="3" fillId="0" borderId="13" xfId="0" applyFont="1" applyBorder="1" applyAlignment="1">
      <alignment horizontal="center" wrapText="1"/>
    </xf>
    <xf numFmtId="0" fontId="4" fillId="5" borderId="10" xfId="0" applyFont="1" applyFill="1" applyBorder="1" applyAlignment="1">
      <alignment horizontal="center" vertical="center" wrapText="1"/>
    </xf>
    <xf numFmtId="0" fontId="5" fillId="6" borderId="9" xfId="0" applyFont="1" applyFill="1" applyBorder="1"/>
    <xf numFmtId="0" fontId="4" fillId="5" borderId="3" xfId="0" applyFont="1" applyFill="1" applyBorder="1" applyAlignment="1">
      <alignment horizontal="center" vertical="center" wrapText="1"/>
    </xf>
    <xf numFmtId="0" fontId="5" fillId="6" borderId="4" xfId="0" applyFont="1" applyFill="1" applyBorder="1"/>
    <xf numFmtId="0" fontId="5" fillId="6" borderId="11" xfId="0" applyFont="1" applyFill="1" applyBorder="1"/>
    <xf numFmtId="0" fontId="4" fillId="0" borderId="3" xfId="0" applyFont="1" applyFill="1" applyBorder="1" applyAlignment="1">
      <alignment horizontal="center" vertical="center"/>
    </xf>
    <xf numFmtId="0" fontId="5" fillId="0" borderId="4" xfId="0" applyFont="1" applyFill="1" applyBorder="1"/>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17" xfId="0" applyFont="1" applyFill="1" applyBorder="1" applyAlignment="1">
      <alignment vertical="center" wrapText="1"/>
    </xf>
    <xf numFmtId="0" fontId="3" fillId="0" borderId="20" xfId="0" applyFont="1" applyFill="1" applyBorder="1" applyAlignment="1">
      <alignment vertical="center" wrapText="1"/>
    </xf>
    <xf numFmtId="0" fontId="3" fillId="0" borderId="17" xfId="0" applyFont="1" applyBorder="1" applyAlignment="1">
      <alignment vertical="center" wrapText="1"/>
    </xf>
    <xf numFmtId="0" fontId="3" fillId="0" borderId="20" xfId="0" applyFont="1" applyBorder="1" applyAlignment="1">
      <alignment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wrapText="1"/>
    </xf>
    <xf numFmtId="0" fontId="3" fillId="7" borderId="2" xfId="0" applyFont="1" applyFill="1" applyBorder="1" applyAlignment="1">
      <alignment horizontal="center"/>
    </xf>
    <xf numFmtId="0" fontId="4" fillId="5" borderId="1" xfId="0" applyFont="1" applyFill="1" applyBorder="1" applyAlignment="1">
      <alignment horizontal="center" vertical="center"/>
    </xf>
    <xf numFmtId="0" fontId="4" fillId="5"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4" fillId="5" borderId="2"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4" fillId="0" borderId="1" xfId="0" applyFont="1" applyBorder="1" applyAlignment="1">
      <alignmen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vertical="center"/>
    </xf>
    <xf numFmtId="0" fontId="3" fillId="0" borderId="24" xfId="0" applyFont="1" applyBorder="1" applyAlignment="1">
      <alignment vertical="center" wrapText="1"/>
    </xf>
    <xf numFmtId="0" fontId="3"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wrapText="1"/>
    </xf>
    <xf numFmtId="0" fontId="3" fillId="4" borderId="1" xfId="0" applyFont="1" applyFill="1" applyBorder="1" applyAlignment="1">
      <alignment vertical="center" wrapText="1"/>
    </xf>
    <xf numFmtId="0" fontId="4" fillId="4" borderId="1" xfId="0" applyFont="1" applyFill="1" applyBorder="1" applyAlignment="1">
      <alignment vertical="center" wrapText="1"/>
    </xf>
    <xf numFmtId="0" fontId="1" fillId="4" borderId="1" xfId="0" applyFont="1" applyFill="1" applyBorder="1" applyAlignment="1">
      <alignment vertical="center" wrapText="1"/>
    </xf>
    <xf numFmtId="0" fontId="1" fillId="4" borderId="1" xfId="0" applyFont="1" applyFill="1" applyBorder="1" applyAlignment="1">
      <alignment vertical="center"/>
    </xf>
    <xf numFmtId="0" fontId="0"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0" borderId="1" xfId="0" applyFont="1" applyBorder="1" applyAlignment="1">
      <alignment horizontal="center" vertical="top"/>
    </xf>
    <xf numFmtId="0" fontId="1" fillId="4" borderId="1" xfId="0" applyFont="1" applyFill="1" applyBorder="1" applyAlignment="1"/>
    <xf numFmtId="0" fontId="0" fillId="4" borderId="1" xfId="0" applyFont="1" applyFill="1" applyBorder="1" applyAlignment="1">
      <alignment vertical="center"/>
    </xf>
    <xf numFmtId="0" fontId="3" fillId="3" borderId="10" xfId="0" applyFont="1" applyFill="1" applyBorder="1" applyAlignment="1">
      <alignment horizontal="center" vertical="center"/>
    </xf>
    <xf numFmtId="0" fontId="1" fillId="0" borderId="12" xfId="0" applyFont="1" applyBorder="1" applyAlignment="1"/>
    <xf numFmtId="0" fontId="0" fillId="4" borderId="12" xfId="0" applyFont="1" applyFill="1" applyBorder="1" applyAlignment="1"/>
    <xf numFmtId="0" fontId="1" fillId="0" borderId="12" xfId="0" applyFont="1" applyBorder="1" applyAlignment="1">
      <alignment vertical="center"/>
    </xf>
    <xf numFmtId="9" fontId="3" fillId="3" borderId="9" xfId="0" applyNumberFormat="1" applyFont="1" applyFill="1" applyBorder="1" applyAlignment="1">
      <alignment horizontal="center" vertical="center" wrapText="1"/>
    </xf>
    <xf numFmtId="9" fontId="0" fillId="0" borderId="24" xfId="0" applyNumberFormat="1" applyFont="1" applyBorder="1" applyAlignment="1">
      <alignment vertical="center"/>
    </xf>
    <xf numFmtId="9" fontId="0" fillId="0" borderId="24" xfId="0" applyNumberFormat="1" applyFont="1" applyBorder="1" applyAlignment="1"/>
    <xf numFmtId="0" fontId="1" fillId="0" borderId="24" xfId="0" applyFont="1" applyBorder="1" applyAlignment="1">
      <alignment vertical="center" wrapText="1"/>
    </xf>
    <xf numFmtId="0" fontId="1" fillId="0" borderId="24" xfId="0" applyFont="1" applyBorder="1" applyAlignment="1">
      <alignment vertical="center"/>
    </xf>
    <xf numFmtId="9" fontId="0" fillId="4" borderId="24" xfId="0" applyNumberFormat="1" applyFont="1" applyFill="1" applyBorder="1" applyAlignment="1">
      <alignment vertical="center"/>
    </xf>
    <xf numFmtId="0" fontId="4" fillId="5" borderId="10"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9" xfId="0" applyFont="1" applyFill="1" applyBorder="1" applyAlignment="1">
      <alignment horizontal="center" vertical="center"/>
    </xf>
    <xf numFmtId="9" fontId="3" fillId="3" borderId="1" xfId="0" applyNumberFormat="1" applyFont="1" applyFill="1" applyBorder="1" applyAlignment="1">
      <alignment horizontal="center" vertical="center" wrapText="1"/>
    </xf>
    <xf numFmtId="0" fontId="1" fillId="0" borderId="6" xfId="0" applyFont="1" applyBorder="1" applyAlignment="1">
      <alignment wrapText="1"/>
    </xf>
    <xf numFmtId="0" fontId="1" fillId="0" borderId="6" xfId="0" applyFont="1" applyBorder="1" applyAlignment="1">
      <alignment horizontal="left" vertical="center" wrapText="1"/>
    </xf>
    <xf numFmtId="0" fontId="3" fillId="3" borderId="1" xfId="0" applyFont="1" applyFill="1" applyBorder="1" applyAlignment="1">
      <alignment horizontal="left" vertical="center" wrapText="1"/>
    </xf>
  </cellXfs>
  <cellStyles count="4">
    <cellStyle name="Bad" xfId="3" builtinId="27"/>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25"/>
  <sheetViews>
    <sheetView workbookViewId="0">
      <selection activeCell="C7" sqref="C7"/>
    </sheetView>
  </sheetViews>
  <sheetFormatPr defaultRowHeight="15" x14ac:dyDescent="0.25"/>
  <cols>
    <col min="2" max="2" width="3.85546875" customWidth="1"/>
    <col min="3" max="3" width="16.5703125" customWidth="1"/>
    <col min="4" max="4" width="29.140625" customWidth="1"/>
    <col min="5" max="5" width="22.42578125" customWidth="1"/>
    <col min="6" max="6" width="25.5703125" customWidth="1"/>
    <col min="7" max="7" width="29.140625" customWidth="1"/>
    <col min="8" max="8" width="29" customWidth="1"/>
    <col min="9" max="9" width="19.85546875" customWidth="1"/>
    <col min="10" max="10" width="17.5703125" customWidth="1"/>
    <col min="11" max="11" width="19.42578125" customWidth="1"/>
    <col min="12" max="12" width="54" customWidth="1"/>
    <col min="13" max="13" width="11.42578125" customWidth="1"/>
    <col min="14" max="14" width="11.140625" customWidth="1"/>
    <col min="15" max="15" width="20.28515625" customWidth="1"/>
    <col min="16" max="16" width="15.85546875" customWidth="1"/>
    <col min="17" max="17" width="17.42578125" customWidth="1"/>
    <col min="18" max="18" width="11" customWidth="1"/>
    <col min="19" max="19" width="11.140625" customWidth="1"/>
    <col min="20" max="20" width="10.5703125" customWidth="1"/>
    <col min="21" max="21" width="17.5703125" customWidth="1"/>
    <col min="22" max="22" width="10.5703125" customWidth="1"/>
    <col min="23" max="23" width="9.42578125" customWidth="1"/>
    <col min="24" max="24" width="11.42578125" customWidth="1"/>
    <col min="25" max="33" width="9.42578125" customWidth="1"/>
    <col min="34" max="34" width="10.7109375" customWidth="1"/>
    <col min="35" max="35" width="9.5703125" customWidth="1"/>
    <col min="36" max="36" width="10.5703125" customWidth="1"/>
    <col min="37" max="37" width="12.5703125" customWidth="1"/>
  </cols>
  <sheetData>
    <row r="2" spans="2:37" ht="3" customHeight="1" x14ac:dyDescent="0.25">
      <c r="C2" s="1">
        <v>1</v>
      </c>
      <c r="D2" s="1">
        <v>2</v>
      </c>
      <c r="E2" s="1">
        <v>3</v>
      </c>
      <c r="F2" s="1">
        <v>4</v>
      </c>
      <c r="G2" s="1">
        <v>5</v>
      </c>
      <c r="H2" s="1">
        <v>6</v>
      </c>
      <c r="I2" s="1">
        <v>7</v>
      </c>
      <c r="J2" s="1">
        <v>8</v>
      </c>
      <c r="K2" s="1">
        <v>9</v>
      </c>
      <c r="L2" s="1">
        <v>10</v>
      </c>
      <c r="M2" s="1">
        <v>11</v>
      </c>
      <c r="N2" s="1">
        <v>12</v>
      </c>
      <c r="O2" s="1">
        <v>13</v>
      </c>
      <c r="P2" s="1">
        <v>14</v>
      </c>
      <c r="Q2" s="1">
        <v>15</v>
      </c>
      <c r="R2" s="1">
        <v>16</v>
      </c>
      <c r="S2" s="1">
        <v>17</v>
      </c>
      <c r="T2" s="1">
        <v>18</v>
      </c>
      <c r="U2" s="1">
        <v>19</v>
      </c>
      <c r="V2" s="1">
        <v>20</v>
      </c>
      <c r="W2" s="1">
        <v>21</v>
      </c>
      <c r="X2" s="1">
        <v>22</v>
      </c>
      <c r="Y2" s="1">
        <v>23</v>
      </c>
      <c r="Z2" s="1">
        <v>24</v>
      </c>
      <c r="AA2" s="1"/>
      <c r="AB2" s="1"/>
      <c r="AC2" s="1"/>
      <c r="AD2" s="1"/>
      <c r="AE2" s="1"/>
      <c r="AF2" s="1"/>
      <c r="AG2" s="1"/>
      <c r="AH2" s="4">
        <v>25</v>
      </c>
      <c r="AI2" s="1">
        <v>26</v>
      </c>
      <c r="AJ2" s="1">
        <v>27</v>
      </c>
      <c r="AK2" s="1">
        <v>28</v>
      </c>
    </row>
    <row r="3" spans="2:37" ht="99.95" customHeight="1" x14ac:dyDescent="0.25">
      <c r="B3" s="184" t="s">
        <v>596</v>
      </c>
      <c r="C3" s="8" t="s">
        <v>0</v>
      </c>
      <c r="D3" s="5" t="s">
        <v>1</v>
      </c>
      <c r="E3" s="3" t="s">
        <v>2</v>
      </c>
      <c r="F3" s="3" t="s">
        <v>3</v>
      </c>
      <c r="G3" s="3" t="s">
        <v>18</v>
      </c>
      <c r="H3" s="3" t="s">
        <v>4</v>
      </c>
      <c r="I3" s="3" t="s">
        <v>5</v>
      </c>
      <c r="J3" s="300" t="s">
        <v>6</v>
      </c>
      <c r="K3" s="301"/>
      <c r="L3" s="5" t="s">
        <v>7</v>
      </c>
      <c r="M3" s="300" t="s">
        <v>8</v>
      </c>
      <c r="N3" s="301"/>
      <c r="O3" s="3" t="s">
        <v>30</v>
      </c>
      <c r="P3" s="3" t="s">
        <v>31</v>
      </c>
      <c r="Q3" s="3" t="s">
        <v>9</v>
      </c>
      <c r="R3" s="300" t="s">
        <v>10</v>
      </c>
      <c r="S3" s="301"/>
      <c r="T3" s="301"/>
      <c r="U3" s="3" t="s">
        <v>11</v>
      </c>
      <c r="V3" s="302" t="s">
        <v>12</v>
      </c>
      <c r="W3" s="301"/>
      <c r="X3" s="302" t="s">
        <v>13</v>
      </c>
      <c r="Y3" s="302"/>
      <c r="Z3" s="302"/>
      <c r="AA3" s="302"/>
      <c r="AB3" s="302"/>
      <c r="AC3" s="302"/>
      <c r="AD3" s="302"/>
      <c r="AE3" s="302"/>
      <c r="AF3" s="302"/>
      <c r="AG3" s="302"/>
      <c r="AH3" s="8" t="s">
        <v>14</v>
      </c>
      <c r="AI3" s="5" t="s">
        <v>15</v>
      </c>
      <c r="AJ3" s="3" t="s">
        <v>16</v>
      </c>
      <c r="AK3" s="3" t="s">
        <v>17</v>
      </c>
    </row>
    <row r="4" spans="2:37" ht="99.95" customHeight="1" x14ac:dyDescent="0.25">
      <c r="B4" s="182">
        <v>1</v>
      </c>
      <c r="C4" s="18" t="s">
        <v>29</v>
      </c>
      <c r="D4" s="13" t="s">
        <v>42</v>
      </c>
      <c r="E4" s="9" t="s">
        <v>34</v>
      </c>
      <c r="F4" s="11" t="s">
        <v>35</v>
      </c>
      <c r="G4" s="12" t="s">
        <v>36</v>
      </c>
      <c r="H4" s="10" t="s">
        <v>37</v>
      </c>
      <c r="I4" s="13" t="s">
        <v>43</v>
      </c>
      <c r="J4" s="10" t="s">
        <v>44</v>
      </c>
      <c r="K4" s="9" t="s">
        <v>45</v>
      </c>
      <c r="L4" s="10" t="s">
        <v>46</v>
      </c>
      <c r="M4" s="9" t="s">
        <v>23</v>
      </c>
      <c r="N4" s="9" t="s">
        <v>23</v>
      </c>
      <c r="O4" s="14" t="s">
        <v>19</v>
      </c>
      <c r="P4" s="14" t="s">
        <v>20</v>
      </c>
      <c r="Q4" s="9" t="s">
        <v>39</v>
      </c>
      <c r="R4" s="9" t="s">
        <v>21</v>
      </c>
      <c r="S4" s="9" t="s">
        <v>27</v>
      </c>
      <c r="T4" s="9" t="s">
        <v>40</v>
      </c>
      <c r="U4" s="14" t="s">
        <v>41</v>
      </c>
      <c r="V4" s="9">
        <v>2020</v>
      </c>
      <c r="W4" s="22" t="s">
        <v>26</v>
      </c>
      <c r="X4" s="16">
        <v>2021</v>
      </c>
      <c r="Y4" s="17">
        <v>0.03</v>
      </c>
      <c r="Z4" s="16">
        <v>2022</v>
      </c>
      <c r="AA4" s="23">
        <v>3</v>
      </c>
      <c r="AB4" s="16">
        <v>2023</v>
      </c>
      <c r="AC4" s="17">
        <v>0.03</v>
      </c>
      <c r="AD4" s="16">
        <v>2024</v>
      </c>
      <c r="AE4" s="17">
        <v>0.03</v>
      </c>
      <c r="AF4" s="16">
        <v>2025</v>
      </c>
      <c r="AG4" s="17">
        <v>0.03</v>
      </c>
      <c r="AH4" s="20"/>
      <c r="AI4" s="21"/>
      <c r="AJ4" s="14"/>
      <c r="AK4" s="9" t="s">
        <v>337</v>
      </c>
    </row>
    <row r="5" spans="2:37" ht="99.95" customHeight="1" x14ac:dyDescent="0.25">
      <c r="B5" s="182">
        <v>2</v>
      </c>
      <c r="C5" s="18" t="s">
        <v>29</v>
      </c>
      <c r="D5" s="10" t="s">
        <v>47</v>
      </c>
      <c r="E5" s="9" t="s">
        <v>34</v>
      </c>
      <c r="F5" s="11" t="s">
        <v>35</v>
      </c>
      <c r="G5" s="12" t="s">
        <v>36</v>
      </c>
      <c r="H5" s="10" t="s">
        <v>37</v>
      </c>
      <c r="I5" s="13" t="s">
        <v>43</v>
      </c>
      <c r="J5" s="10" t="s">
        <v>48</v>
      </c>
      <c r="K5" s="9" t="s">
        <v>45</v>
      </c>
      <c r="L5" s="10" t="s">
        <v>49</v>
      </c>
      <c r="M5" s="9" t="s">
        <v>23</v>
      </c>
      <c r="N5" s="9" t="s">
        <v>23</v>
      </c>
      <c r="O5" s="14" t="s">
        <v>25</v>
      </c>
      <c r="P5" s="14" t="s">
        <v>20</v>
      </c>
      <c r="Q5" s="9" t="s">
        <v>39</v>
      </c>
      <c r="R5" s="9" t="s">
        <v>21</v>
      </c>
      <c r="S5" s="9" t="s">
        <v>27</v>
      </c>
      <c r="T5" s="9" t="s">
        <v>40</v>
      </c>
      <c r="U5" s="14" t="s">
        <v>41</v>
      </c>
      <c r="V5" s="9">
        <v>2019</v>
      </c>
      <c r="W5" s="19" t="s">
        <v>50</v>
      </c>
      <c r="X5" s="16">
        <v>2021</v>
      </c>
      <c r="Y5" s="17">
        <v>0.1</v>
      </c>
      <c r="Z5" s="16">
        <v>2022</v>
      </c>
      <c r="AA5" s="23">
        <v>3</v>
      </c>
      <c r="AB5" s="16">
        <v>2023</v>
      </c>
      <c r="AC5" s="17">
        <v>0.15</v>
      </c>
      <c r="AD5" s="16">
        <v>2024</v>
      </c>
      <c r="AE5" s="17">
        <v>0.15</v>
      </c>
      <c r="AF5" s="16">
        <v>2025</v>
      </c>
      <c r="AG5" s="17">
        <v>0.2</v>
      </c>
      <c r="AH5" s="18"/>
      <c r="AI5" s="9"/>
      <c r="AJ5" s="14"/>
      <c r="AK5" s="9" t="s">
        <v>338</v>
      </c>
    </row>
    <row r="6" spans="2:37" ht="99.95" customHeight="1" x14ac:dyDescent="0.25">
      <c r="B6" s="182">
        <v>3</v>
      </c>
      <c r="C6" s="18" t="s">
        <v>29</v>
      </c>
      <c r="D6" s="13" t="s">
        <v>54</v>
      </c>
      <c r="E6" s="9" t="s">
        <v>34</v>
      </c>
      <c r="F6" s="11" t="s">
        <v>35</v>
      </c>
      <c r="G6" s="12" t="s">
        <v>36</v>
      </c>
      <c r="H6" s="10" t="s">
        <v>37</v>
      </c>
      <c r="I6" s="25" t="s">
        <v>55</v>
      </c>
      <c r="J6" s="10" t="s">
        <v>52</v>
      </c>
      <c r="K6" s="26" t="s">
        <v>53</v>
      </c>
      <c r="L6" s="26" t="s">
        <v>56</v>
      </c>
      <c r="M6" s="9" t="s">
        <v>23</v>
      </c>
      <c r="N6" s="9" t="s">
        <v>23</v>
      </c>
      <c r="O6" s="14" t="s">
        <v>25</v>
      </c>
      <c r="P6" s="14" t="s">
        <v>20</v>
      </c>
      <c r="Q6" s="9" t="s">
        <v>39</v>
      </c>
      <c r="R6" s="9" t="s">
        <v>21</v>
      </c>
      <c r="S6" s="9" t="s">
        <v>27</v>
      </c>
      <c r="T6" s="9" t="s">
        <v>40</v>
      </c>
      <c r="U6" s="14" t="s">
        <v>41</v>
      </c>
      <c r="V6" s="9">
        <v>2020</v>
      </c>
      <c r="W6" s="27">
        <v>13086</v>
      </c>
      <c r="X6" s="16">
        <v>2021</v>
      </c>
      <c r="Y6" s="28">
        <v>0.1</v>
      </c>
      <c r="Z6" s="16">
        <v>2022</v>
      </c>
      <c r="AA6" s="17">
        <v>0.1</v>
      </c>
      <c r="AB6" s="16">
        <v>2023</v>
      </c>
      <c r="AC6" s="17">
        <v>0.15</v>
      </c>
      <c r="AD6" s="16">
        <v>2024</v>
      </c>
      <c r="AE6" s="17">
        <v>0.15</v>
      </c>
      <c r="AF6" s="16">
        <v>2025</v>
      </c>
      <c r="AG6" s="17">
        <v>0.2</v>
      </c>
      <c r="AH6" s="18"/>
      <c r="AI6" s="29"/>
      <c r="AJ6" s="14"/>
      <c r="AK6" s="9" t="s">
        <v>339</v>
      </c>
    </row>
    <row r="7" spans="2:37" ht="99.95" customHeight="1" x14ac:dyDescent="0.25">
      <c r="B7" s="182">
        <v>4</v>
      </c>
      <c r="C7" s="18" t="s">
        <v>29</v>
      </c>
      <c r="D7" s="26" t="s">
        <v>57</v>
      </c>
      <c r="E7" s="9" t="s">
        <v>34</v>
      </c>
      <c r="F7" s="11" t="s">
        <v>35</v>
      </c>
      <c r="G7" s="12" t="s">
        <v>36</v>
      </c>
      <c r="H7" s="10" t="s">
        <v>37</v>
      </c>
      <c r="I7" s="25" t="s">
        <v>55</v>
      </c>
      <c r="J7" s="10" t="s">
        <v>52</v>
      </c>
      <c r="K7" s="26" t="s">
        <v>53</v>
      </c>
      <c r="L7" s="26" t="s">
        <v>58</v>
      </c>
      <c r="M7" s="9" t="s">
        <v>23</v>
      </c>
      <c r="N7" s="9" t="s">
        <v>23</v>
      </c>
      <c r="O7" s="14" t="s">
        <v>25</v>
      </c>
      <c r="P7" s="14" t="s">
        <v>20</v>
      </c>
      <c r="Q7" s="9" t="s">
        <v>39</v>
      </c>
      <c r="R7" s="9" t="s">
        <v>21</v>
      </c>
      <c r="S7" s="9" t="s">
        <v>27</v>
      </c>
      <c r="T7" s="9" t="s">
        <v>40</v>
      </c>
      <c r="U7" s="14" t="s">
        <v>41</v>
      </c>
      <c r="V7" s="9">
        <v>2020</v>
      </c>
      <c r="W7" s="27">
        <v>97</v>
      </c>
      <c r="X7" s="16">
        <v>2021</v>
      </c>
      <c r="Y7" s="28">
        <v>0.05</v>
      </c>
      <c r="Z7" s="16">
        <v>2022</v>
      </c>
      <c r="AA7" s="17">
        <v>0.05</v>
      </c>
      <c r="AB7" s="16">
        <v>2023</v>
      </c>
      <c r="AC7" s="17">
        <v>0.05</v>
      </c>
      <c r="AD7" s="16">
        <v>2024</v>
      </c>
      <c r="AE7" s="17">
        <v>7.0000000000000007E-2</v>
      </c>
      <c r="AF7" s="16">
        <v>2025</v>
      </c>
      <c r="AG7" s="17">
        <v>0.08</v>
      </c>
      <c r="AH7" s="18"/>
      <c r="AI7" s="21"/>
      <c r="AJ7" s="14"/>
      <c r="AK7" s="9" t="s">
        <v>340</v>
      </c>
    </row>
    <row r="8" spans="2:37" ht="99.95" customHeight="1" x14ac:dyDescent="0.25">
      <c r="B8" s="182">
        <v>5</v>
      </c>
      <c r="C8" s="18" t="s">
        <v>29</v>
      </c>
      <c r="D8" s="26" t="s">
        <v>59</v>
      </c>
      <c r="E8" s="9" t="s">
        <v>34</v>
      </c>
      <c r="F8" s="11" t="s">
        <v>35</v>
      </c>
      <c r="G8" s="12" t="s">
        <v>36</v>
      </c>
      <c r="H8" s="10" t="s">
        <v>37</v>
      </c>
      <c r="I8" s="26" t="s">
        <v>51</v>
      </c>
      <c r="J8" s="26" t="s">
        <v>60</v>
      </c>
      <c r="K8" s="26" t="s">
        <v>53</v>
      </c>
      <c r="L8" s="26" t="s">
        <v>61</v>
      </c>
      <c r="M8" s="9" t="s">
        <v>23</v>
      </c>
      <c r="N8" s="9" t="s">
        <v>23</v>
      </c>
      <c r="O8" s="14" t="s">
        <v>25</v>
      </c>
      <c r="P8" s="14" t="s">
        <v>20</v>
      </c>
      <c r="Q8" s="9" t="s">
        <v>39</v>
      </c>
      <c r="R8" s="9" t="s">
        <v>22</v>
      </c>
      <c r="S8" s="9" t="s">
        <v>27</v>
      </c>
      <c r="T8" s="9" t="s">
        <v>40</v>
      </c>
      <c r="U8" s="14" t="s">
        <v>41</v>
      </c>
      <c r="V8" s="9">
        <v>2020</v>
      </c>
      <c r="W8" s="24">
        <v>152</v>
      </c>
      <c r="X8" s="16">
        <v>2021</v>
      </c>
      <c r="Y8" s="17">
        <v>0.05</v>
      </c>
      <c r="Z8" s="16">
        <v>2022</v>
      </c>
      <c r="AA8" s="17">
        <v>0.05</v>
      </c>
      <c r="AB8" s="16">
        <v>2023</v>
      </c>
      <c r="AC8" s="17">
        <v>0.05</v>
      </c>
      <c r="AD8" s="16">
        <v>2024</v>
      </c>
      <c r="AE8" s="17">
        <v>0.05</v>
      </c>
      <c r="AF8" s="16">
        <v>2025</v>
      </c>
      <c r="AG8" s="17">
        <v>0.05</v>
      </c>
      <c r="AH8" s="18"/>
      <c r="AI8" s="9"/>
      <c r="AJ8" s="14"/>
      <c r="AK8" s="9" t="s">
        <v>341</v>
      </c>
    </row>
    <row r="9" spans="2:37" ht="99.95" customHeight="1" x14ac:dyDescent="0.25">
      <c r="B9" s="182">
        <v>6</v>
      </c>
      <c r="C9" s="18" t="s">
        <v>29</v>
      </c>
      <c r="D9" s="30" t="s">
        <v>62</v>
      </c>
      <c r="E9" s="9" t="s">
        <v>34</v>
      </c>
      <c r="F9" s="11" t="s">
        <v>35</v>
      </c>
      <c r="G9" s="12" t="s">
        <v>36</v>
      </c>
      <c r="H9" s="10" t="s">
        <v>37</v>
      </c>
      <c r="I9" s="26" t="s">
        <v>51</v>
      </c>
      <c r="J9" s="26" t="s">
        <v>63</v>
      </c>
      <c r="K9" s="26" t="s">
        <v>64</v>
      </c>
      <c r="L9" s="30" t="s">
        <v>65</v>
      </c>
      <c r="M9" s="9" t="s">
        <v>23</v>
      </c>
      <c r="N9" s="9" t="s">
        <v>23</v>
      </c>
      <c r="O9" s="14" t="s">
        <v>25</v>
      </c>
      <c r="P9" s="14" t="s">
        <v>20</v>
      </c>
      <c r="Q9" s="9" t="s">
        <v>39</v>
      </c>
      <c r="R9" s="9" t="s">
        <v>21</v>
      </c>
      <c r="S9" s="9" t="s">
        <v>27</v>
      </c>
      <c r="T9" s="9" t="s">
        <v>40</v>
      </c>
      <c r="U9" s="14" t="s">
        <v>41</v>
      </c>
      <c r="V9" s="31">
        <v>2020</v>
      </c>
      <c r="W9" s="109">
        <v>956</v>
      </c>
      <c r="X9" s="16">
        <v>2021</v>
      </c>
      <c r="Y9" s="17">
        <v>0.1</v>
      </c>
      <c r="Z9" s="16">
        <v>2022</v>
      </c>
      <c r="AA9" s="17">
        <v>0.1</v>
      </c>
      <c r="AB9" s="16">
        <v>2023</v>
      </c>
      <c r="AC9" s="17">
        <v>0.12</v>
      </c>
      <c r="AD9" s="16">
        <v>2024</v>
      </c>
      <c r="AE9" s="16">
        <v>15</v>
      </c>
      <c r="AF9" s="16">
        <v>2025</v>
      </c>
      <c r="AG9" s="16">
        <v>15</v>
      </c>
      <c r="AH9" s="18"/>
      <c r="AI9" s="9"/>
      <c r="AJ9" s="14"/>
      <c r="AK9" s="9" t="s">
        <v>342</v>
      </c>
    </row>
    <row r="10" spans="2:37" ht="99.95" customHeight="1" x14ac:dyDescent="0.25">
      <c r="B10" s="182">
        <v>7</v>
      </c>
      <c r="C10" s="18" t="s">
        <v>29</v>
      </c>
      <c r="D10" s="15" t="s">
        <v>67</v>
      </c>
      <c r="E10" s="9" t="s">
        <v>34</v>
      </c>
      <c r="F10" s="11" t="s">
        <v>35</v>
      </c>
      <c r="G10" s="12" t="s">
        <v>36</v>
      </c>
      <c r="H10" s="10" t="s">
        <v>37</v>
      </c>
      <c r="I10" s="13" t="s">
        <v>68</v>
      </c>
      <c r="J10" s="33" t="s">
        <v>69</v>
      </c>
      <c r="K10" s="9" t="s">
        <v>66</v>
      </c>
      <c r="L10" s="26" t="s">
        <v>70</v>
      </c>
      <c r="M10" s="31" t="s">
        <v>23</v>
      </c>
      <c r="N10" s="31" t="s">
        <v>71</v>
      </c>
      <c r="O10" s="14" t="s">
        <v>25</v>
      </c>
      <c r="P10" s="14" t="s">
        <v>20</v>
      </c>
      <c r="Q10" s="9" t="s">
        <v>39</v>
      </c>
      <c r="R10" s="9" t="s">
        <v>21</v>
      </c>
      <c r="S10" s="9" t="s">
        <v>28</v>
      </c>
      <c r="T10" s="9" t="s">
        <v>40</v>
      </c>
      <c r="U10" s="14" t="s">
        <v>41</v>
      </c>
      <c r="V10" s="31">
        <v>2020</v>
      </c>
      <c r="W10" s="34">
        <v>1143</v>
      </c>
      <c r="X10" s="35">
        <v>2021</v>
      </c>
      <c r="Y10" s="17">
        <v>0.03</v>
      </c>
      <c r="Z10" s="23">
        <v>2022</v>
      </c>
      <c r="AA10" s="17">
        <v>0.03</v>
      </c>
      <c r="AB10" s="110">
        <v>2023</v>
      </c>
      <c r="AC10" s="17">
        <v>0.03</v>
      </c>
      <c r="AD10" s="16">
        <v>2024</v>
      </c>
      <c r="AE10" s="17">
        <v>0.03</v>
      </c>
      <c r="AF10" s="16">
        <v>2025</v>
      </c>
      <c r="AG10" s="17">
        <v>0.03</v>
      </c>
      <c r="AH10" s="18"/>
      <c r="AI10" s="9"/>
      <c r="AJ10" s="14"/>
      <c r="AK10" s="9" t="s">
        <v>343</v>
      </c>
    </row>
    <row r="11" spans="2:37" ht="99.95" customHeight="1" x14ac:dyDescent="0.25">
      <c r="B11" s="182">
        <v>8</v>
      </c>
      <c r="C11" s="18" t="s">
        <v>29</v>
      </c>
      <c r="D11" s="26" t="s">
        <v>381</v>
      </c>
      <c r="E11" s="9" t="s">
        <v>34</v>
      </c>
      <c r="F11" s="11" t="s">
        <v>35</v>
      </c>
      <c r="G11" s="12" t="s">
        <v>36</v>
      </c>
      <c r="H11" s="10" t="s">
        <v>37</v>
      </c>
      <c r="I11" s="26" t="s">
        <v>38</v>
      </c>
      <c r="J11" s="26" t="s">
        <v>72</v>
      </c>
      <c r="K11" s="26" t="s">
        <v>38</v>
      </c>
      <c r="L11" s="26" t="s">
        <v>73</v>
      </c>
      <c r="M11" s="9" t="s">
        <v>23</v>
      </c>
      <c r="N11" s="9" t="s">
        <v>23</v>
      </c>
      <c r="O11" s="14" t="s">
        <v>25</v>
      </c>
      <c r="P11" s="14" t="s">
        <v>20</v>
      </c>
      <c r="Q11" s="9" t="s">
        <v>39</v>
      </c>
      <c r="R11" s="36" t="s">
        <v>21</v>
      </c>
      <c r="S11" s="36" t="s">
        <v>27</v>
      </c>
      <c r="T11" s="36" t="s">
        <v>22</v>
      </c>
      <c r="U11" s="14" t="s">
        <v>41</v>
      </c>
      <c r="V11" s="31">
        <v>2020</v>
      </c>
      <c r="W11" s="31" t="s">
        <v>327</v>
      </c>
      <c r="X11" s="16">
        <v>2021</v>
      </c>
      <c r="Y11" s="17">
        <v>0.04</v>
      </c>
      <c r="Z11" s="16">
        <v>2022</v>
      </c>
      <c r="AA11" s="17">
        <v>0.04</v>
      </c>
      <c r="AB11" s="16">
        <v>2023</v>
      </c>
      <c r="AC11" s="17">
        <v>0.04</v>
      </c>
      <c r="AD11" s="16">
        <v>2024</v>
      </c>
      <c r="AE11" s="17">
        <v>0.06</v>
      </c>
      <c r="AF11" s="16">
        <v>2025</v>
      </c>
      <c r="AG11" s="17">
        <v>0.06</v>
      </c>
      <c r="AH11" s="18"/>
      <c r="AI11" s="9"/>
      <c r="AJ11" s="14"/>
      <c r="AK11" s="9" t="s">
        <v>344</v>
      </c>
    </row>
    <row r="12" spans="2:37" ht="99.95" customHeight="1" x14ac:dyDescent="0.25">
      <c r="B12" s="182">
        <v>9</v>
      </c>
      <c r="C12" s="18" t="s">
        <v>29</v>
      </c>
      <c r="D12" s="26" t="s">
        <v>382</v>
      </c>
      <c r="E12" s="9" t="s">
        <v>34</v>
      </c>
      <c r="F12" s="11" t="s">
        <v>35</v>
      </c>
      <c r="G12" s="12" t="s">
        <v>36</v>
      </c>
      <c r="H12" s="10" t="s">
        <v>37</v>
      </c>
      <c r="I12" s="26" t="s">
        <v>74</v>
      </c>
      <c r="J12" s="26" t="s">
        <v>75</v>
      </c>
      <c r="K12" s="26" t="s">
        <v>38</v>
      </c>
      <c r="L12" s="26" t="s">
        <v>383</v>
      </c>
      <c r="M12" s="9" t="s">
        <v>23</v>
      </c>
      <c r="N12" s="9" t="s">
        <v>23</v>
      </c>
      <c r="O12" s="14" t="s">
        <v>25</v>
      </c>
      <c r="P12" s="14" t="s">
        <v>20</v>
      </c>
      <c r="Q12" s="9" t="s">
        <v>39</v>
      </c>
      <c r="R12" s="36" t="s">
        <v>21</v>
      </c>
      <c r="S12" s="36" t="s">
        <v>76</v>
      </c>
      <c r="T12" s="31" t="s">
        <v>40</v>
      </c>
      <c r="U12" s="14" t="s">
        <v>41</v>
      </c>
      <c r="V12" s="31">
        <v>2020</v>
      </c>
      <c r="W12" s="26">
        <v>0</v>
      </c>
      <c r="X12" s="16">
        <v>2021</v>
      </c>
      <c r="Y12" s="17">
        <v>0.05</v>
      </c>
      <c r="Z12" s="16">
        <v>2022</v>
      </c>
      <c r="AA12" s="17">
        <v>0.05</v>
      </c>
      <c r="AB12" s="16">
        <v>2023</v>
      </c>
      <c r="AC12" s="17">
        <v>0.08</v>
      </c>
      <c r="AD12" s="16">
        <v>2024</v>
      </c>
      <c r="AE12" s="17">
        <v>0.1</v>
      </c>
      <c r="AF12" s="16">
        <v>2025</v>
      </c>
      <c r="AG12" s="17">
        <v>0.15</v>
      </c>
      <c r="AH12" s="18"/>
      <c r="AI12" s="9"/>
      <c r="AJ12" s="14"/>
      <c r="AK12" s="9" t="s">
        <v>345</v>
      </c>
    </row>
    <row r="13" spans="2:37" ht="99.95" customHeight="1" x14ac:dyDescent="0.25">
      <c r="B13" s="182">
        <v>10</v>
      </c>
      <c r="C13" s="18" t="s">
        <v>29</v>
      </c>
      <c r="D13" s="26" t="s">
        <v>77</v>
      </c>
      <c r="E13" s="9" t="s">
        <v>34</v>
      </c>
      <c r="F13" s="11" t="s">
        <v>35</v>
      </c>
      <c r="G13" s="12" t="s">
        <v>36</v>
      </c>
      <c r="H13" s="10" t="s">
        <v>37</v>
      </c>
      <c r="I13" s="26" t="s">
        <v>78</v>
      </c>
      <c r="J13" s="26" t="s">
        <v>79</v>
      </c>
      <c r="K13" s="26" t="s">
        <v>38</v>
      </c>
      <c r="L13" s="26" t="s">
        <v>80</v>
      </c>
      <c r="M13" s="9" t="s">
        <v>23</v>
      </c>
      <c r="N13" s="9" t="s">
        <v>23</v>
      </c>
      <c r="O13" s="14" t="s">
        <v>25</v>
      </c>
      <c r="P13" s="14" t="s">
        <v>20</v>
      </c>
      <c r="Q13" s="9" t="s">
        <v>39</v>
      </c>
      <c r="R13" s="9" t="s">
        <v>21</v>
      </c>
      <c r="S13" s="36" t="s">
        <v>76</v>
      </c>
      <c r="T13" s="31" t="s">
        <v>40</v>
      </c>
      <c r="U13" s="14" t="s">
        <v>41</v>
      </c>
      <c r="V13" s="31">
        <v>2020</v>
      </c>
      <c r="W13" s="32">
        <v>0</v>
      </c>
      <c r="X13" s="16">
        <v>2021</v>
      </c>
      <c r="Y13" s="17">
        <v>0.05</v>
      </c>
      <c r="Z13" s="16">
        <v>2022</v>
      </c>
      <c r="AA13" s="17">
        <v>0.05</v>
      </c>
      <c r="AB13" s="16">
        <v>2023</v>
      </c>
      <c r="AC13" s="17">
        <v>0.08</v>
      </c>
      <c r="AD13" s="16">
        <v>2024</v>
      </c>
      <c r="AE13" s="17">
        <v>0.08</v>
      </c>
      <c r="AF13" s="16">
        <v>2025</v>
      </c>
      <c r="AG13" s="17">
        <v>0.1</v>
      </c>
      <c r="AH13" s="18"/>
      <c r="AI13" s="9"/>
      <c r="AJ13" s="14"/>
      <c r="AK13" s="9" t="s">
        <v>346</v>
      </c>
    </row>
    <row r="14" spans="2:37" ht="99.95" customHeight="1" x14ac:dyDescent="0.25">
      <c r="B14" s="182">
        <v>11</v>
      </c>
      <c r="C14" s="18" t="s">
        <v>29</v>
      </c>
      <c r="D14" s="26" t="s">
        <v>84</v>
      </c>
      <c r="E14" s="9" t="s">
        <v>34</v>
      </c>
      <c r="F14" s="11" t="s">
        <v>35</v>
      </c>
      <c r="G14" s="12" t="s">
        <v>36</v>
      </c>
      <c r="H14" s="10" t="s">
        <v>81</v>
      </c>
      <c r="I14" s="26" t="s">
        <v>38</v>
      </c>
      <c r="J14" s="26" t="s">
        <v>82</v>
      </c>
      <c r="K14" s="26" t="s">
        <v>83</v>
      </c>
      <c r="L14" s="26" t="s">
        <v>85</v>
      </c>
      <c r="M14" s="9" t="s">
        <v>23</v>
      </c>
      <c r="N14" s="9" t="s">
        <v>23</v>
      </c>
      <c r="O14" s="14" t="s">
        <v>25</v>
      </c>
      <c r="P14" s="14" t="s">
        <v>20</v>
      </c>
      <c r="Q14" s="9" t="s">
        <v>39</v>
      </c>
      <c r="R14" s="9" t="s">
        <v>21</v>
      </c>
      <c r="S14" s="9" t="s">
        <v>27</v>
      </c>
      <c r="T14" s="9" t="s">
        <v>40</v>
      </c>
      <c r="U14" s="14" t="s">
        <v>41</v>
      </c>
      <c r="V14" s="31">
        <v>2020</v>
      </c>
      <c r="W14" s="32">
        <v>0</v>
      </c>
      <c r="X14" s="16">
        <v>2021</v>
      </c>
      <c r="Y14" s="17"/>
      <c r="Z14" s="16">
        <v>2022</v>
      </c>
      <c r="AA14" s="38">
        <v>10</v>
      </c>
      <c r="AB14" s="16">
        <v>2023</v>
      </c>
      <c r="AC14" s="38">
        <v>20</v>
      </c>
      <c r="AD14" s="16">
        <v>2024</v>
      </c>
      <c r="AE14" s="17"/>
      <c r="AF14" s="16">
        <v>2025</v>
      </c>
      <c r="AG14" s="17"/>
      <c r="AH14" s="18"/>
      <c r="AI14" s="9"/>
      <c r="AJ14" s="14"/>
      <c r="AK14" s="9" t="s">
        <v>347</v>
      </c>
    </row>
    <row r="15" spans="2:37" ht="99.95" customHeight="1" x14ac:dyDescent="0.25">
      <c r="B15" s="182">
        <v>12</v>
      </c>
      <c r="C15" s="18" t="s">
        <v>29</v>
      </c>
      <c r="D15" s="26" t="s">
        <v>86</v>
      </c>
      <c r="E15" s="9" t="s">
        <v>34</v>
      </c>
      <c r="F15" s="11" t="s">
        <v>35</v>
      </c>
      <c r="G15" s="40" t="s">
        <v>36</v>
      </c>
      <c r="H15" s="10" t="s">
        <v>81</v>
      </c>
      <c r="I15" s="26" t="s">
        <v>87</v>
      </c>
      <c r="J15" s="26" t="s">
        <v>88</v>
      </c>
      <c r="K15" s="26" t="s">
        <v>38</v>
      </c>
      <c r="L15" s="26" t="s">
        <v>89</v>
      </c>
      <c r="M15" s="9" t="s">
        <v>23</v>
      </c>
      <c r="N15" s="9" t="s">
        <v>23</v>
      </c>
      <c r="O15" s="14" t="s">
        <v>25</v>
      </c>
      <c r="P15" s="14" t="s">
        <v>20</v>
      </c>
      <c r="Q15" s="9" t="s">
        <v>39</v>
      </c>
      <c r="R15" s="9" t="s">
        <v>24</v>
      </c>
      <c r="S15" s="9" t="s">
        <v>24</v>
      </c>
      <c r="T15" s="9" t="s">
        <v>24</v>
      </c>
      <c r="U15" s="14" t="s">
        <v>41</v>
      </c>
      <c r="V15" s="36">
        <v>2020</v>
      </c>
      <c r="W15" s="36">
        <v>0</v>
      </c>
      <c r="X15" s="16">
        <v>2021</v>
      </c>
      <c r="Y15" s="111"/>
      <c r="Z15" s="16">
        <v>2022</v>
      </c>
      <c r="AA15" s="111">
        <v>0.2</v>
      </c>
      <c r="AB15" s="16">
        <v>2023</v>
      </c>
      <c r="AC15" s="111">
        <v>0.3</v>
      </c>
      <c r="AD15" s="16">
        <v>2024</v>
      </c>
      <c r="AE15" s="111">
        <v>0.35</v>
      </c>
      <c r="AF15" s="16">
        <v>2025</v>
      </c>
      <c r="AG15" s="17"/>
      <c r="AH15" s="18"/>
      <c r="AI15" s="9"/>
      <c r="AJ15" s="14"/>
      <c r="AK15" s="9" t="s">
        <v>348</v>
      </c>
    </row>
    <row r="16" spans="2:37" ht="99.95" customHeight="1" x14ac:dyDescent="0.25">
      <c r="B16" s="182">
        <v>13</v>
      </c>
      <c r="C16" s="18" t="s">
        <v>29</v>
      </c>
      <c r="D16" s="26" t="s">
        <v>90</v>
      </c>
      <c r="E16" s="9" t="s">
        <v>34</v>
      </c>
      <c r="F16" s="11" t="s">
        <v>35</v>
      </c>
      <c r="G16" s="12" t="s">
        <v>36</v>
      </c>
      <c r="H16" s="10" t="s">
        <v>81</v>
      </c>
      <c r="I16" s="26" t="s">
        <v>91</v>
      </c>
      <c r="J16" s="26" t="s">
        <v>92</v>
      </c>
      <c r="K16" s="26" t="s">
        <v>93</v>
      </c>
      <c r="L16" s="26" t="s">
        <v>94</v>
      </c>
      <c r="M16" s="9" t="s">
        <v>95</v>
      </c>
      <c r="N16" s="9" t="s">
        <v>95</v>
      </c>
      <c r="O16" s="14" t="s">
        <v>25</v>
      </c>
      <c r="P16" s="14" t="s">
        <v>20</v>
      </c>
      <c r="Q16" s="9" t="s">
        <v>39</v>
      </c>
      <c r="R16" s="9" t="s">
        <v>24</v>
      </c>
      <c r="S16" s="9" t="s">
        <v>24</v>
      </c>
      <c r="T16" s="9" t="s">
        <v>24</v>
      </c>
      <c r="U16" s="14"/>
      <c r="V16" s="41">
        <v>2020</v>
      </c>
      <c r="W16" s="41">
        <v>0</v>
      </c>
      <c r="X16" s="16">
        <v>2021</v>
      </c>
      <c r="Y16" s="17"/>
      <c r="Z16" s="16">
        <v>2022</v>
      </c>
      <c r="AA16" s="17"/>
      <c r="AB16" s="16">
        <v>2023</v>
      </c>
      <c r="AC16" s="17" t="s">
        <v>328</v>
      </c>
      <c r="AD16" s="16">
        <v>2024</v>
      </c>
      <c r="AE16" s="16"/>
      <c r="AF16" s="16">
        <v>2025</v>
      </c>
      <c r="AG16" s="16"/>
      <c r="AH16" s="18"/>
      <c r="AI16" s="9"/>
      <c r="AJ16" s="14"/>
      <c r="AK16" s="9" t="s">
        <v>349</v>
      </c>
    </row>
    <row r="17" spans="2:37" ht="99.95" customHeight="1" x14ac:dyDescent="0.25">
      <c r="B17" s="182">
        <v>14</v>
      </c>
      <c r="C17" s="18" t="s">
        <v>29</v>
      </c>
      <c r="D17" s="26" t="s">
        <v>96</v>
      </c>
      <c r="E17" s="9" t="s">
        <v>34</v>
      </c>
      <c r="F17" s="11" t="s">
        <v>35</v>
      </c>
      <c r="G17" s="12" t="s">
        <v>36</v>
      </c>
      <c r="H17" s="10" t="s">
        <v>81</v>
      </c>
      <c r="I17" s="26" t="s">
        <v>91</v>
      </c>
      <c r="J17" s="26" t="s">
        <v>92</v>
      </c>
      <c r="K17" s="26" t="s">
        <v>93</v>
      </c>
      <c r="L17" s="26" t="s">
        <v>97</v>
      </c>
      <c r="M17" s="9" t="s">
        <v>23</v>
      </c>
      <c r="N17" s="9" t="s">
        <v>23</v>
      </c>
      <c r="O17" s="14" t="s">
        <v>25</v>
      </c>
      <c r="P17" s="14" t="s">
        <v>20</v>
      </c>
      <c r="Q17" s="9" t="s">
        <v>39</v>
      </c>
      <c r="R17" s="9" t="s">
        <v>27</v>
      </c>
      <c r="S17" s="9" t="s">
        <v>98</v>
      </c>
      <c r="T17" s="9" t="s">
        <v>24</v>
      </c>
      <c r="U17" s="14" t="s">
        <v>41</v>
      </c>
      <c r="V17" s="36">
        <v>2020</v>
      </c>
      <c r="W17" s="36">
        <v>0</v>
      </c>
      <c r="X17" s="16">
        <v>2021</v>
      </c>
      <c r="Y17" s="17"/>
      <c r="Z17" s="16">
        <v>2022</v>
      </c>
      <c r="AA17" s="17"/>
      <c r="AB17" s="16">
        <v>2023</v>
      </c>
      <c r="AC17" s="104">
        <v>2</v>
      </c>
      <c r="AD17" s="16">
        <v>2024</v>
      </c>
      <c r="AE17" s="16">
        <v>5</v>
      </c>
      <c r="AF17" s="16">
        <v>2025</v>
      </c>
      <c r="AG17" s="16">
        <v>10</v>
      </c>
      <c r="AH17" s="18"/>
      <c r="AI17" s="9"/>
      <c r="AJ17" s="14"/>
      <c r="AK17" s="9" t="s">
        <v>350</v>
      </c>
    </row>
    <row r="18" spans="2:37" ht="99.95" customHeight="1" x14ac:dyDescent="0.25">
      <c r="B18" s="182">
        <v>15</v>
      </c>
      <c r="C18" s="18" t="s">
        <v>29</v>
      </c>
      <c r="D18" s="26" t="s">
        <v>99</v>
      </c>
      <c r="E18" s="9" t="s">
        <v>34</v>
      </c>
      <c r="F18" s="11" t="s">
        <v>35</v>
      </c>
      <c r="G18" s="12" t="s">
        <v>36</v>
      </c>
      <c r="H18" s="10" t="s">
        <v>81</v>
      </c>
      <c r="I18" s="26" t="s">
        <v>100</v>
      </c>
      <c r="J18" s="26" t="s">
        <v>38</v>
      </c>
      <c r="K18" s="26" t="s">
        <v>101</v>
      </c>
      <c r="L18" s="43" t="s">
        <v>102</v>
      </c>
      <c r="M18" s="9" t="s">
        <v>23</v>
      </c>
      <c r="N18" s="9" t="s">
        <v>23</v>
      </c>
      <c r="O18" s="14" t="s">
        <v>25</v>
      </c>
      <c r="P18" s="14" t="s">
        <v>20</v>
      </c>
      <c r="Q18" s="9" t="s">
        <v>39</v>
      </c>
      <c r="R18" s="9" t="s">
        <v>21</v>
      </c>
      <c r="S18" s="9" t="s">
        <v>27</v>
      </c>
      <c r="T18" s="9" t="s">
        <v>40</v>
      </c>
      <c r="U18" s="14" t="s">
        <v>41</v>
      </c>
      <c r="V18" s="36">
        <v>2020</v>
      </c>
      <c r="W18" s="42">
        <v>85</v>
      </c>
      <c r="X18" s="16">
        <v>2021</v>
      </c>
      <c r="Y18" s="17">
        <v>0.01</v>
      </c>
      <c r="Z18" s="16">
        <v>2022</v>
      </c>
      <c r="AA18" s="17">
        <v>0.02</v>
      </c>
      <c r="AB18" s="16">
        <v>2023</v>
      </c>
      <c r="AC18" s="17">
        <v>0.03</v>
      </c>
      <c r="AD18" s="16">
        <v>2024</v>
      </c>
      <c r="AE18" s="17">
        <v>0.04</v>
      </c>
      <c r="AF18" s="16">
        <v>2025</v>
      </c>
      <c r="AG18" s="17">
        <v>0.05</v>
      </c>
      <c r="AH18" s="18"/>
      <c r="AI18" s="9"/>
      <c r="AJ18" s="14"/>
      <c r="AK18" s="9" t="s">
        <v>351</v>
      </c>
    </row>
    <row r="19" spans="2:37" ht="99.95" customHeight="1" x14ac:dyDescent="0.25">
      <c r="B19" s="182">
        <v>16</v>
      </c>
      <c r="C19" s="18" t="s">
        <v>29</v>
      </c>
      <c r="D19" s="26" t="s">
        <v>106</v>
      </c>
      <c r="E19" s="9" t="s">
        <v>34</v>
      </c>
      <c r="F19" s="11" t="s">
        <v>35</v>
      </c>
      <c r="G19" s="12" t="s">
        <v>36</v>
      </c>
      <c r="H19" s="10" t="s">
        <v>81</v>
      </c>
      <c r="I19" s="26" t="s">
        <v>103</v>
      </c>
      <c r="J19" s="26" t="s">
        <v>104</v>
      </c>
      <c r="K19" s="26" t="s">
        <v>105</v>
      </c>
      <c r="L19" s="39" t="s">
        <v>107</v>
      </c>
      <c r="M19" s="9" t="s">
        <v>23</v>
      </c>
      <c r="N19" s="9" t="s">
        <v>23</v>
      </c>
      <c r="O19" s="36" t="s">
        <v>19</v>
      </c>
      <c r="P19" s="14" t="s">
        <v>20</v>
      </c>
      <c r="Q19" s="9" t="s">
        <v>39</v>
      </c>
      <c r="R19" s="36" t="s">
        <v>21</v>
      </c>
      <c r="S19" s="36" t="s">
        <v>27</v>
      </c>
      <c r="T19" s="31" t="s">
        <v>40</v>
      </c>
      <c r="U19" s="14" t="s">
        <v>41</v>
      </c>
      <c r="V19" s="36">
        <v>2020</v>
      </c>
      <c r="W19" s="36">
        <v>179</v>
      </c>
      <c r="X19" s="35">
        <v>2021</v>
      </c>
      <c r="Y19" s="46">
        <v>0.05</v>
      </c>
      <c r="Z19" s="35">
        <v>2022</v>
      </c>
      <c r="AA19" s="46">
        <v>0.05</v>
      </c>
      <c r="AB19" s="35">
        <v>2023</v>
      </c>
      <c r="AC19" s="46">
        <v>0.08</v>
      </c>
      <c r="AD19" s="35">
        <v>2024</v>
      </c>
      <c r="AE19" s="46">
        <v>0.08</v>
      </c>
      <c r="AF19" s="35">
        <v>2025</v>
      </c>
      <c r="AG19" s="46">
        <v>0.1</v>
      </c>
      <c r="AH19" s="18"/>
      <c r="AI19" s="9"/>
      <c r="AJ19" s="14"/>
      <c r="AK19" s="9" t="s">
        <v>352</v>
      </c>
    </row>
    <row r="20" spans="2:37" ht="99.95" customHeight="1" x14ac:dyDescent="0.25">
      <c r="B20" s="182">
        <v>17</v>
      </c>
      <c r="C20" s="18" t="s">
        <v>29</v>
      </c>
      <c r="D20" s="39" t="s">
        <v>109</v>
      </c>
      <c r="E20" s="9" t="s">
        <v>34</v>
      </c>
      <c r="F20" s="11" t="s">
        <v>35</v>
      </c>
      <c r="G20" s="12" t="s">
        <v>36</v>
      </c>
      <c r="H20" s="10" t="s">
        <v>81</v>
      </c>
      <c r="I20" s="26" t="s">
        <v>38</v>
      </c>
      <c r="J20" s="26" t="s">
        <v>110</v>
      </c>
      <c r="K20" s="26" t="s">
        <v>83</v>
      </c>
      <c r="L20" s="39" t="s">
        <v>111</v>
      </c>
      <c r="M20" s="9" t="s">
        <v>23</v>
      </c>
      <c r="N20" s="9" t="s">
        <v>23</v>
      </c>
      <c r="O20" s="36" t="s">
        <v>19</v>
      </c>
      <c r="P20" s="14" t="s">
        <v>20</v>
      </c>
      <c r="Q20" s="9" t="s">
        <v>39</v>
      </c>
      <c r="R20" s="41" t="s">
        <v>21</v>
      </c>
      <c r="S20" s="41" t="s">
        <v>27</v>
      </c>
      <c r="T20" s="31" t="s">
        <v>40</v>
      </c>
      <c r="U20" s="14" t="s">
        <v>41</v>
      </c>
      <c r="V20" s="36">
        <v>2020</v>
      </c>
      <c r="W20" s="36">
        <v>1156</v>
      </c>
      <c r="X20" s="35">
        <v>2021</v>
      </c>
      <c r="Y20" s="46">
        <v>0.05</v>
      </c>
      <c r="Z20" s="35">
        <v>2022</v>
      </c>
      <c r="AA20" s="46">
        <v>0.1</v>
      </c>
      <c r="AB20" s="35">
        <v>2023</v>
      </c>
      <c r="AC20" s="46">
        <v>0.2</v>
      </c>
      <c r="AD20" s="35">
        <v>2024</v>
      </c>
      <c r="AE20" s="46">
        <v>0.27</v>
      </c>
      <c r="AF20" s="35">
        <v>2025</v>
      </c>
      <c r="AG20" s="46"/>
      <c r="AH20" s="18"/>
      <c r="AI20" s="9"/>
      <c r="AJ20" s="14"/>
      <c r="AK20" s="9" t="s">
        <v>353</v>
      </c>
    </row>
    <row r="21" spans="2:37" ht="99.95" customHeight="1" x14ac:dyDescent="0.25">
      <c r="B21" s="182">
        <v>18</v>
      </c>
      <c r="C21" s="18" t="s">
        <v>29</v>
      </c>
      <c r="D21" s="39" t="s">
        <v>112</v>
      </c>
      <c r="E21" s="9" t="s">
        <v>34</v>
      </c>
      <c r="F21" s="11" t="s">
        <v>35</v>
      </c>
      <c r="G21" s="12" t="s">
        <v>36</v>
      </c>
      <c r="H21" s="39" t="s">
        <v>113</v>
      </c>
      <c r="I21" s="44" t="s">
        <v>114</v>
      </c>
      <c r="J21" s="37" t="s">
        <v>115</v>
      </c>
      <c r="K21" s="37" t="s">
        <v>116</v>
      </c>
      <c r="L21" s="44" t="s">
        <v>117</v>
      </c>
      <c r="M21" s="9" t="s">
        <v>23</v>
      </c>
      <c r="N21" s="9" t="s">
        <v>23</v>
      </c>
      <c r="O21" s="36" t="s">
        <v>19</v>
      </c>
      <c r="P21" s="14" t="s">
        <v>20</v>
      </c>
      <c r="Q21" s="9" t="s">
        <v>39</v>
      </c>
      <c r="R21" s="31" t="s">
        <v>118</v>
      </c>
      <c r="S21" s="31" t="s">
        <v>27</v>
      </c>
      <c r="T21" s="31" t="s">
        <v>24</v>
      </c>
      <c r="U21" s="14" t="s">
        <v>41</v>
      </c>
      <c r="V21" s="36">
        <v>2020</v>
      </c>
      <c r="W21" s="36">
        <v>0</v>
      </c>
      <c r="X21" s="35">
        <v>2021</v>
      </c>
      <c r="Y21" s="46">
        <v>0.01</v>
      </c>
      <c r="Z21" s="35">
        <v>2022</v>
      </c>
      <c r="AA21" s="46">
        <v>0.01</v>
      </c>
      <c r="AB21" s="35">
        <v>2023</v>
      </c>
      <c r="AC21" s="46">
        <v>0.02</v>
      </c>
      <c r="AD21" s="35">
        <v>2024</v>
      </c>
      <c r="AE21" s="46">
        <v>0.03</v>
      </c>
      <c r="AF21" s="35">
        <v>2025</v>
      </c>
      <c r="AG21" s="46">
        <v>0.03</v>
      </c>
      <c r="AH21" s="18"/>
      <c r="AI21" s="9"/>
      <c r="AJ21" s="14"/>
      <c r="AK21" s="9" t="s">
        <v>354</v>
      </c>
    </row>
    <row r="22" spans="2:37" ht="99.95" customHeight="1" x14ac:dyDescent="0.25">
      <c r="B22" s="182">
        <v>19</v>
      </c>
      <c r="C22" s="18" t="s">
        <v>29</v>
      </c>
      <c r="D22" s="26" t="s">
        <v>121</v>
      </c>
      <c r="E22" s="9" t="s">
        <v>34</v>
      </c>
      <c r="F22" s="11" t="s">
        <v>35</v>
      </c>
      <c r="G22" s="12" t="s">
        <v>36</v>
      </c>
      <c r="H22" s="39" t="s">
        <v>113</v>
      </c>
      <c r="I22" s="26" t="s">
        <v>120</v>
      </c>
      <c r="J22" s="26" t="s">
        <v>120</v>
      </c>
      <c r="K22" s="26" t="s">
        <v>120</v>
      </c>
      <c r="L22" s="39" t="s">
        <v>122</v>
      </c>
      <c r="M22" s="9" t="s">
        <v>23</v>
      </c>
      <c r="N22" s="9" t="s">
        <v>23</v>
      </c>
      <c r="O22" s="36" t="s">
        <v>19</v>
      </c>
      <c r="P22" s="14" t="s">
        <v>20</v>
      </c>
      <c r="Q22" s="9" t="s">
        <v>39</v>
      </c>
      <c r="R22" s="36" t="s">
        <v>24</v>
      </c>
      <c r="S22" s="36" t="s">
        <v>24</v>
      </c>
      <c r="T22" s="31" t="s">
        <v>40</v>
      </c>
      <c r="U22" s="14" t="s">
        <v>41</v>
      </c>
      <c r="V22" s="36">
        <v>2020</v>
      </c>
      <c r="W22" s="35">
        <v>0</v>
      </c>
      <c r="X22" s="35">
        <v>2021</v>
      </c>
      <c r="Y22" s="35"/>
      <c r="Z22" s="35">
        <v>2022</v>
      </c>
      <c r="AA22" s="35">
        <v>2</v>
      </c>
      <c r="AB22" s="35">
        <v>2023</v>
      </c>
      <c r="AC22" s="104">
        <v>2</v>
      </c>
      <c r="AD22" s="35">
        <v>2024</v>
      </c>
      <c r="AE22" s="104">
        <v>2</v>
      </c>
      <c r="AF22" s="35">
        <v>2025</v>
      </c>
      <c r="AG22" s="59">
        <v>2</v>
      </c>
      <c r="AH22" s="18"/>
      <c r="AI22" s="9"/>
      <c r="AJ22" s="14"/>
      <c r="AK22" s="9" t="s">
        <v>355</v>
      </c>
    </row>
    <row r="23" spans="2:37" ht="99.95" customHeight="1" x14ac:dyDescent="0.25">
      <c r="B23" s="182">
        <v>20</v>
      </c>
      <c r="C23" s="18" t="s">
        <v>29</v>
      </c>
      <c r="D23" s="39" t="s">
        <v>126</v>
      </c>
      <c r="E23" s="9" t="s">
        <v>34</v>
      </c>
      <c r="F23" s="11" t="s">
        <v>35</v>
      </c>
      <c r="G23" s="12" t="s">
        <v>36</v>
      </c>
      <c r="H23" s="39" t="s">
        <v>113</v>
      </c>
      <c r="I23" s="41" t="s">
        <v>123</v>
      </c>
      <c r="J23" s="44" t="s">
        <v>124</v>
      </c>
      <c r="K23" s="39" t="s">
        <v>125</v>
      </c>
      <c r="L23" s="39" t="s">
        <v>127</v>
      </c>
      <c r="M23" s="9" t="s">
        <v>23</v>
      </c>
      <c r="N23" s="9" t="s">
        <v>23</v>
      </c>
      <c r="O23" s="36" t="s">
        <v>19</v>
      </c>
      <c r="P23" s="14" t="s">
        <v>20</v>
      </c>
      <c r="Q23" s="9" t="s">
        <v>39</v>
      </c>
      <c r="R23" s="39" t="s">
        <v>128</v>
      </c>
      <c r="S23" s="39" t="s">
        <v>129</v>
      </c>
      <c r="T23" s="39" t="s">
        <v>40</v>
      </c>
      <c r="U23" s="14" t="s">
        <v>41</v>
      </c>
      <c r="V23" s="36">
        <v>2020</v>
      </c>
      <c r="W23" s="36">
        <v>0</v>
      </c>
      <c r="X23" s="35">
        <v>2021</v>
      </c>
      <c r="Y23" s="46">
        <v>0.01</v>
      </c>
      <c r="Z23" s="35">
        <v>2022</v>
      </c>
      <c r="AA23" s="46">
        <v>0.01</v>
      </c>
      <c r="AB23" s="35">
        <v>2023</v>
      </c>
      <c r="AC23" s="46">
        <v>0.02</v>
      </c>
      <c r="AD23" s="35">
        <v>2024</v>
      </c>
      <c r="AE23" s="46">
        <v>0.02</v>
      </c>
      <c r="AF23" s="35">
        <v>2025</v>
      </c>
      <c r="AG23" s="46">
        <v>0.03</v>
      </c>
      <c r="AH23" s="18"/>
      <c r="AI23" s="9"/>
      <c r="AJ23" s="14"/>
      <c r="AK23" s="9" t="s">
        <v>356</v>
      </c>
    </row>
    <row r="24" spans="2:37" ht="99.95" customHeight="1" x14ac:dyDescent="0.25">
      <c r="B24" s="182">
        <v>21</v>
      </c>
      <c r="C24" s="18" t="s">
        <v>29</v>
      </c>
      <c r="D24" s="26" t="s">
        <v>130</v>
      </c>
      <c r="E24" s="9" t="s">
        <v>34</v>
      </c>
      <c r="F24" s="11" t="s">
        <v>35</v>
      </c>
      <c r="G24" s="12" t="s">
        <v>36</v>
      </c>
      <c r="H24" s="39" t="s">
        <v>113</v>
      </c>
      <c r="I24" s="26" t="s">
        <v>123</v>
      </c>
      <c r="J24" s="26" t="s">
        <v>119</v>
      </c>
      <c r="K24" s="26" t="s">
        <v>119</v>
      </c>
      <c r="L24" s="39" t="s">
        <v>131</v>
      </c>
      <c r="M24" s="9" t="s">
        <v>23</v>
      </c>
      <c r="N24" s="9" t="s">
        <v>23</v>
      </c>
      <c r="O24" s="36" t="s">
        <v>19</v>
      </c>
      <c r="P24" s="14" t="s">
        <v>20</v>
      </c>
      <c r="Q24" s="9" t="s">
        <v>39</v>
      </c>
      <c r="R24" s="36" t="s">
        <v>24</v>
      </c>
      <c r="S24" s="36" t="s">
        <v>27</v>
      </c>
      <c r="T24" s="39" t="s">
        <v>40</v>
      </c>
      <c r="U24" s="14" t="s">
        <v>41</v>
      </c>
      <c r="V24" s="36">
        <v>2020</v>
      </c>
      <c r="W24" s="36">
        <v>1</v>
      </c>
      <c r="X24" s="42">
        <v>2021</v>
      </c>
      <c r="Y24" s="45">
        <v>0.02</v>
      </c>
      <c r="Z24" s="42">
        <v>2022</v>
      </c>
      <c r="AA24" s="45">
        <v>0.02</v>
      </c>
      <c r="AB24" s="42">
        <v>2023</v>
      </c>
      <c r="AC24" s="45">
        <v>0.03</v>
      </c>
      <c r="AD24" s="42">
        <v>2024</v>
      </c>
      <c r="AE24" s="45">
        <v>0.03</v>
      </c>
      <c r="AF24" s="42">
        <v>2025</v>
      </c>
      <c r="AG24" s="45">
        <v>0.04</v>
      </c>
      <c r="AH24" s="18"/>
      <c r="AI24" s="9"/>
      <c r="AJ24" s="14"/>
      <c r="AK24" s="9" t="s">
        <v>357</v>
      </c>
    </row>
    <row r="25" spans="2:37" ht="99.95" customHeight="1" x14ac:dyDescent="0.25">
      <c r="B25" s="182">
        <v>22</v>
      </c>
      <c r="C25" s="18" t="s">
        <v>29</v>
      </c>
      <c r="D25" s="26" t="s">
        <v>132</v>
      </c>
      <c r="E25" s="9" t="s">
        <v>34</v>
      </c>
      <c r="F25" s="11" t="s">
        <v>35</v>
      </c>
      <c r="G25" s="12" t="s">
        <v>36</v>
      </c>
      <c r="H25" s="39" t="s">
        <v>113</v>
      </c>
      <c r="I25" s="26" t="s">
        <v>133</v>
      </c>
      <c r="J25" s="26" t="s">
        <v>134</v>
      </c>
      <c r="K25" s="26" t="s">
        <v>134</v>
      </c>
      <c r="L25" s="44" t="s">
        <v>135</v>
      </c>
      <c r="M25" s="9" t="s">
        <v>23</v>
      </c>
      <c r="N25" s="9" t="s">
        <v>23</v>
      </c>
      <c r="O25" s="36" t="s">
        <v>19</v>
      </c>
      <c r="P25" s="14" t="s">
        <v>20</v>
      </c>
      <c r="Q25" s="9" t="s">
        <v>39</v>
      </c>
      <c r="R25" s="36" t="s">
        <v>21</v>
      </c>
      <c r="S25" s="36" t="s">
        <v>27</v>
      </c>
      <c r="T25" s="39" t="s">
        <v>40</v>
      </c>
      <c r="U25" s="14" t="s">
        <v>41</v>
      </c>
      <c r="V25" s="36">
        <v>2020</v>
      </c>
      <c r="W25" s="36">
        <v>0</v>
      </c>
      <c r="X25" s="42">
        <v>2021</v>
      </c>
      <c r="Y25" s="45">
        <v>0.01</v>
      </c>
      <c r="Z25" s="42">
        <v>2022</v>
      </c>
      <c r="AA25" s="45">
        <v>0.01</v>
      </c>
      <c r="AB25" s="42">
        <v>2023</v>
      </c>
      <c r="AC25" s="45">
        <v>0.02</v>
      </c>
      <c r="AD25" s="42">
        <v>2024</v>
      </c>
      <c r="AE25" s="45">
        <v>0.02</v>
      </c>
      <c r="AF25" s="42">
        <v>2025</v>
      </c>
      <c r="AG25" s="45">
        <v>0.03</v>
      </c>
      <c r="AH25" s="18"/>
      <c r="AI25" s="9"/>
      <c r="AJ25" s="14"/>
      <c r="AK25" s="9" t="s">
        <v>358</v>
      </c>
    </row>
  </sheetData>
  <mergeCells count="5">
    <mergeCell ref="J3:K3"/>
    <mergeCell ref="M3:N3"/>
    <mergeCell ref="R3:T3"/>
    <mergeCell ref="V3:W3"/>
    <mergeCell ref="X3:A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22"/>
  <sheetViews>
    <sheetView workbookViewId="0">
      <selection activeCell="B4" sqref="B4:B22"/>
    </sheetView>
  </sheetViews>
  <sheetFormatPr defaultRowHeight="15" x14ac:dyDescent="0.25"/>
  <cols>
    <col min="2" max="2" width="3.85546875" customWidth="1"/>
    <col min="4" max="4" width="26.42578125" customWidth="1"/>
    <col min="5" max="6" width="16.28515625" customWidth="1"/>
    <col min="7" max="7" width="23.140625" customWidth="1"/>
    <col min="8" max="8" width="31.140625" customWidth="1"/>
    <col min="9" max="9" width="16.28515625" customWidth="1"/>
    <col min="10" max="10" width="21.5703125" customWidth="1"/>
    <col min="11" max="11" width="16.28515625" customWidth="1"/>
    <col min="12" max="12" width="30" customWidth="1"/>
    <col min="13" max="15" width="16.28515625" customWidth="1"/>
    <col min="16" max="16" width="14.28515625" customWidth="1"/>
    <col min="17" max="17" width="16.28515625" customWidth="1"/>
    <col min="18" max="18" width="12.7109375" customWidth="1"/>
    <col min="19" max="19" width="13.42578125" customWidth="1"/>
    <col min="20" max="20" width="15.28515625" customWidth="1"/>
    <col min="21" max="23" width="16.28515625" customWidth="1"/>
    <col min="34" max="34" width="10.42578125" customWidth="1"/>
    <col min="35" max="35" width="8.5703125" customWidth="1"/>
    <col min="37" max="37" width="11.5703125" customWidth="1"/>
  </cols>
  <sheetData>
    <row r="2" spans="2:37" x14ac:dyDescent="0.25">
      <c r="B2" s="49"/>
      <c r="C2" s="1">
        <v>1</v>
      </c>
      <c r="D2" s="1">
        <v>2</v>
      </c>
      <c r="E2" s="1">
        <v>3</v>
      </c>
      <c r="F2" s="1">
        <v>4</v>
      </c>
      <c r="G2" s="1">
        <v>5</v>
      </c>
      <c r="H2" s="1">
        <v>6</v>
      </c>
      <c r="I2" s="1">
        <v>7</v>
      </c>
      <c r="J2" s="1">
        <v>8</v>
      </c>
      <c r="K2" s="1">
        <v>9</v>
      </c>
      <c r="L2" s="1">
        <v>10</v>
      </c>
      <c r="M2" s="1">
        <v>11</v>
      </c>
      <c r="N2" s="1">
        <v>12</v>
      </c>
      <c r="O2" s="1">
        <v>13</v>
      </c>
      <c r="P2" s="1">
        <v>14</v>
      </c>
      <c r="Q2" s="1">
        <v>15</v>
      </c>
      <c r="R2" s="1">
        <v>16</v>
      </c>
      <c r="S2" s="1">
        <v>17</v>
      </c>
      <c r="T2" s="1">
        <v>18</v>
      </c>
      <c r="U2" s="1">
        <v>19</v>
      </c>
      <c r="V2" s="1">
        <v>20</v>
      </c>
      <c r="W2" s="1">
        <v>21</v>
      </c>
      <c r="X2" s="1">
        <v>22</v>
      </c>
      <c r="Y2" s="1">
        <v>23</v>
      </c>
      <c r="Z2" s="1">
        <v>24</v>
      </c>
      <c r="AA2" s="1"/>
      <c r="AB2" s="1"/>
      <c r="AC2" s="1"/>
      <c r="AD2" s="1"/>
      <c r="AE2" s="1"/>
      <c r="AF2" s="1"/>
      <c r="AG2" s="1"/>
      <c r="AH2" s="1">
        <v>25</v>
      </c>
      <c r="AI2" s="1">
        <v>26</v>
      </c>
      <c r="AJ2" s="1">
        <v>27</v>
      </c>
      <c r="AK2" s="1">
        <v>28</v>
      </c>
    </row>
    <row r="3" spans="2:37" ht="114.75" x14ac:dyDescent="0.25">
      <c r="B3" s="187" t="s">
        <v>596</v>
      </c>
      <c r="C3" s="8" t="s">
        <v>0</v>
      </c>
      <c r="D3" s="7" t="s">
        <v>1</v>
      </c>
      <c r="E3" s="6" t="s">
        <v>2</v>
      </c>
      <c r="F3" s="6" t="s">
        <v>3</v>
      </c>
      <c r="G3" s="6" t="s">
        <v>18</v>
      </c>
      <c r="H3" s="6" t="s">
        <v>4</v>
      </c>
      <c r="I3" s="6" t="s">
        <v>5</v>
      </c>
      <c r="J3" s="300" t="s">
        <v>6</v>
      </c>
      <c r="K3" s="301"/>
      <c r="L3" s="7" t="s">
        <v>7</v>
      </c>
      <c r="M3" s="300" t="s">
        <v>8</v>
      </c>
      <c r="N3" s="301"/>
      <c r="O3" s="6" t="s">
        <v>30</v>
      </c>
      <c r="P3" s="6" t="s">
        <v>31</v>
      </c>
      <c r="Q3" s="6" t="s">
        <v>9</v>
      </c>
      <c r="R3" s="300" t="s">
        <v>10</v>
      </c>
      <c r="S3" s="301"/>
      <c r="T3" s="301"/>
      <c r="U3" s="6" t="s">
        <v>11</v>
      </c>
      <c r="V3" s="302" t="s">
        <v>12</v>
      </c>
      <c r="W3" s="301"/>
      <c r="X3" s="302" t="s">
        <v>13</v>
      </c>
      <c r="Y3" s="302"/>
      <c r="Z3" s="302"/>
      <c r="AA3" s="302"/>
      <c r="AB3" s="302"/>
      <c r="AC3" s="302"/>
      <c r="AD3" s="302"/>
      <c r="AE3" s="302"/>
      <c r="AF3" s="302"/>
      <c r="AG3" s="302"/>
      <c r="AH3" s="6" t="s">
        <v>14</v>
      </c>
      <c r="AI3" s="7" t="s">
        <v>15</v>
      </c>
      <c r="AJ3" s="6" t="s">
        <v>16</v>
      </c>
      <c r="AK3" s="6" t="s">
        <v>17</v>
      </c>
    </row>
    <row r="4" spans="2:37" ht="90" customHeight="1" x14ac:dyDescent="0.25">
      <c r="B4" s="183">
        <v>1</v>
      </c>
      <c r="C4" s="188" t="s">
        <v>29</v>
      </c>
      <c r="D4" s="26" t="s">
        <v>136</v>
      </c>
      <c r="E4" s="9" t="s">
        <v>34</v>
      </c>
      <c r="F4" s="11" t="s">
        <v>35</v>
      </c>
      <c r="G4" s="12" t="s">
        <v>137</v>
      </c>
      <c r="H4" s="12" t="s">
        <v>138</v>
      </c>
      <c r="I4" s="26" t="s">
        <v>139</v>
      </c>
      <c r="J4" s="26" t="s">
        <v>140</v>
      </c>
      <c r="K4" s="26" t="s">
        <v>141</v>
      </c>
      <c r="L4" s="26" t="s">
        <v>142</v>
      </c>
      <c r="M4" s="9" t="s">
        <v>23</v>
      </c>
      <c r="N4" s="9" t="s">
        <v>23</v>
      </c>
      <c r="O4" s="14" t="s">
        <v>19</v>
      </c>
      <c r="P4" s="14" t="s">
        <v>20</v>
      </c>
      <c r="Q4" s="9" t="s">
        <v>143</v>
      </c>
      <c r="R4" s="9" t="s">
        <v>144</v>
      </c>
      <c r="S4" s="9" t="s">
        <v>145</v>
      </c>
      <c r="T4" s="9" t="s">
        <v>40</v>
      </c>
      <c r="U4" s="14" t="s">
        <v>41</v>
      </c>
      <c r="V4" s="9">
        <v>2020</v>
      </c>
      <c r="W4" s="15" t="s">
        <v>146</v>
      </c>
      <c r="X4" s="9">
        <v>2021</v>
      </c>
      <c r="Y4" s="24">
        <v>10</v>
      </c>
      <c r="Z4" s="9">
        <v>2022</v>
      </c>
      <c r="AA4" s="50" t="s">
        <v>329</v>
      </c>
      <c r="AB4" s="9">
        <v>2023</v>
      </c>
      <c r="AC4" s="50" t="s">
        <v>330</v>
      </c>
      <c r="AD4" s="9">
        <v>2024</v>
      </c>
      <c r="AE4" s="50" t="s">
        <v>331</v>
      </c>
      <c r="AF4" s="9">
        <v>2025</v>
      </c>
      <c r="AG4" s="50" t="s">
        <v>332</v>
      </c>
      <c r="AH4" s="9"/>
      <c r="AI4" s="9"/>
      <c r="AJ4" s="14"/>
      <c r="AK4" s="9" t="s">
        <v>359</v>
      </c>
    </row>
    <row r="5" spans="2:37" ht="90" customHeight="1" x14ac:dyDescent="0.25">
      <c r="B5" s="183">
        <v>2</v>
      </c>
      <c r="C5" s="188" t="s">
        <v>29</v>
      </c>
      <c r="D5" s="26" t="s">
        <v>151</v>
      </c>
      <c r="E5" s="9" t="s">
        <v>34</v>
      </c>
      <c r="F5" s="11" t="s">
        <v>35</v>
      </c>
      <c r="G5" s="12" t="s">
        <v>137</v>
      </c>
      <c r="H5" s="12" t="s">
        <v>138</v>
      </c>
      <c r="I5" s="26" t="s">
        <v>139</v>
      </c>
      <c r="J5" s="25" t="s">
        <v>140</v>
      </c>
      <c r="K5" s="26" t="s">
        <v>141</v>
      </c>
      <c r="L5" s="26" t="s">
        <v>152</v>
      </c>
      <c r="M5" s="9" t="s">
        <v>23</v>
      </c>
      <c r="N5" s="9" t="s">
        <v>23</v>
      </c>
      <c r="O5" s="14" t="s">
        <v>19</v>
      </c>
      <c r="P5" s="14" t="s">
        <v>20</v>
      </c>
      <c r="Q5" s="9" t="s">
        <v>143</v>
      </c>
      <c r="R5" s="9" t="s">
        <v>144</v>
      </c>
      <c r="S5" s="9" t="s">
        <v>145</v>
      </c>
      <c r="T5" s="9" t="s">
        <v>40</v>
      </c>
      <c r="U5" s="14" t="s">
        <v>41</v>
      </c>
      <c r="V5" s="9">
        <v>2020</v>
      </c>
      <c r="W5" s="51" t="s">
        <v>146</v>
      </c>
      <c r="X5" s="9">
        <v>2021</v>
      </c>
      <c r="Y5" s="24">
        <v>160</v>
      </c>
      <c r="Z5" s="9">
        <v>2022</v>
      </c>
      <c r="AA5" s="50" t="s">
        <v>147</v>
      </c>
      <c r="AB5" s="52">
        <v>2023</v>
      </c>
      <c r="AC5" s="50" t="s">
        <v>148</v>
      </c>
      <c r="AD5" s="18">
        <v>2024</v>
      </c>
      <c r="AE5" s="50" t="s">
        <v>149</v>
      </c>
      <c r="AF5" s="9">
        <v>2025</v>
      </c>
      <c r="AG5" s="50" t="s">
        <v>150</v>
      </c>
      <c r="AH5" s="53"/>
      <c r="AI5" s="53"/>
      <c r="AJ5" s="53"/>
      <c r="AK5" s="9" t="s">
        <v>359</v>
      </c>
    </row>
    <row r="6" spans="2:37" ht="90" customHeight="1" x14ac:dyDescent="0.25">
      <c r="B6" s="183">
        <v>3</v>
      </c>
      <c r="C6" s="188" t="s">
        <v>29</v>
      </c>
      <c r="D6" s="26" t="s">
        <v>153</v>
      </c>
      <c r="E6" s="9" t="s">
        <v>34</v>
      </c>
      <c r="F6" s="11" t="s">
        <v>35</v>
      </c>
      <c r="G6" s="12" t="s">
        <v>137</v>
      </c>
      <c r="H6" s="12" t="s">
        <v>138</v>
      </c>
      <c r="I6" s="26" t="s">
        <v>146</v>
      </c>
      <c r="J6" s="25" t="s">
        <v>140</v>
      </c>
      <c r="K6" s="26" t="s">
        <v>141</v>
      </c>
      <c r="L6" s="26" t="s">
        <v>154</v>
      </c>
      <c r="M6" s="9" t="s">
        <v>23</v>
      </c>
      <c r="N6" s="9" t="s">
        <v>23</v>
      </c>
      <c r="O6" s="14" t="s">
        <v>19</v>
      </c>
      <c r="P6" s="14" t="s">
        <v>20</v>
      </c>
      <c r="Q6" s="9" t="s">
        <v>143</v>
      </c>
      <c r="R6" s="9" t="s">
        <v>144</v>
      </c>
      <c r="S6" s="9" t="s">
        <v>145</v>
      </c>
      <c r="T6" s="9" t="s">
        <v>40</v>
      </c>
      <c r="U6" s="14" t="s">
        <v>41</v>
      </c>
      <c r="V6" s="9">
        <v>2020</v>
      </c>
      <c r="W6" s="51" t="s">
        <v>146</v>
      </c>
      <c r="X6" s="9">
        <v>2021</v>
      </c>
      <c r="Y6" s="24">
        <v>118</v>
      </c>
      <c r="Z6" s="9">
        <v>2022</v>
      </c>
      <c r="AA6" s="50" t="s">
        <v>147</v>
      </c>
      <c r="AB6" s="52">
        <v>2023</v>
      </c>
      <c r="AC6" s="50" t="s">
        <v>148</v>
      </c>
      <c r="AD6" s="18">
        <v>2024</v>
      </c>
      <c r="AE6" s="50" t="s">
        <v>149</v>
      </c>
      <c r="AF6" s="9">
        <v>2025</v>
      </c>
      <c r="AG6" s="50" t="s">
        <v>150</v>
      </c>
      <c r="AH6" s="53"/>
      <c r="AI6" s="53"/>
      <c r="AJ6" s="53"/>
      <c r="AK6" s="9" t="s">
        <v>359</v>
      </c>
    </row>
    <row r="7" spans="2:37" ht="90" customHeight="1" x14ac:dyDescent="0.25">
      <c r="B7" s="183">
        <v>4</v>
      </c>
      <c r="C7" s="188" t="s">
        <v>29</v>
      </c>
      <c r="D7" s="26" t="s">
        <v>155</v>
      </c>
      <c r="E7" s="9" t="s">
        <v>34</v>
      </c>
      <c r="F7" s="11" t="s">
        <v>35</v>
      </c>
      <c r="G7" s="12" t="s">
        <v>137</v>
      </c>
      <c r="H7" s="12" t="s">
        <v>138</v>
      </c>
      <c r="I7" s="26" t="s">
        <v>146</v>
      </c>
      <c r="J7" s="25" t="s">
        <v>140</v>
      </c>
      <c r="K7" s="26" t="s">
        <v>141</v>
      </c>
      <c r="L7" s="26" t="s">
        <v>156</v>
      </c>
      <c r="M7" s="9" t="s">
        <v>23</v>
      </c>
      <c r="N7" s="9" t="s">
        <v>23</v>
      </c>
      <c r="O7" s="14" t="s">
        <v>19</v>
      </c>
      <c r="P7" s="14" t="s">
        <v>20</v>
      </c>
      <c r="Q7" s="9" t="s">
        <v>143</v>
      </c>
      <c r="R7" s="9" t="s">
        <v>144</v>
      </c>
      <c r="S7" s="9" t="s">
        <v>145</v>
      </c>
      <c r="T7" s="9" t="s">
        <v>40</v>
      </c>
      <c r="U7" s="14" t="s">
        <v>41</v>
      </c>
      <c r="V7" s="9">
        <v>2020</v>
      </c>
      <c r="W7" s="54" t="s">
        <v>146</v>
      </c>
      <c r="X7" s="9">
        <v>2021</v>
      </c>
      <c r="Y7" s="24">
        <v>80</v>
      </c>
      <c r="Z7" s="9">
        <v>2022</v>
      </c>
      <c r="AA7" s="50" t="s">
        <v>147</v>
      </c>
      <c r="AB7" s="9">
        <v>2023</v>
      </c>
      <c r="AC7" s="50" t="s">
        <v>148</v>
      </c>
      <c r="AD7" s="9">
        <v>2024</v>
      </c>
      <c r="AE7" s="50" t="s">
        <v>149</v>
      </c>
      <c r="AF7" s="9">
        <v>2025</v>
      </c>
      <c r="AG7" s="50" t="s">
        <v>150</v>
      </c>
      <c r="AH7" s="53"/>
      <c r="AI7" s="53"/>
      <c r="AJ7" s="53"/>
      <c r="AK7" s="9" t="s">
        <v>359</v>
      </c>
    </row>
    <row r="8" spans="2:37" ht="90" customHeight="1" x14ac:dyDescent="0.25">
      <c r="B8" s="183">
        <v>5</v>
      </c>
      <c r="C8" s="188" t="s">
        <v>29</v>
      </c>
      <c r="D8" s="26" t="s">
        <v>157</v>
      </c>
      <c r="E8" s="9" t="s">
        <v>34</v>
      </c>
      <c r="F8" s="11" t="s">
        <v>35</v>
      </c>
      <c r="G8" s="12" t="s">
        <v>137</v>
      </c>
      <c r="H8" s="12" t="s">
        <v>138</v>
      </c>
      <c r="I8" s="26" t="s">
        <v>146</v>
      </c>
      <c r="J8" s="25" t="s">
        <v>140</v>
      </c>
      <c r="K8" s="26" t="s">
        <v>141</v>
      </c>
      <c r="L8" s="26" t="s">
        <v>158</v>
      </c>
      <c r="M8" s="9" t="s">
        <v>23</v>
      </c>
      <c r="N8" s="9" t="s">
        <v>23</v>
      </c>
      <c r="O8" s="14" t="s">
        <v>19</v>
      </c>
      <c r="P8" s="14" t="s">
        <v>20</v>
      </c>
      <c r="Q8" s="9" t="s">
        <v>143</v>
      </c>
      <c r="R8" s="9" t="s">
        <v>144</v>
      </c>
      <c r="S8" s="9" t="s">
        <v>145</v>
      </c>
      <c r="T8" s="9" t="s">
        <v>40</v>
      </c>
      <c r="U8" s="14" t="s">
        <v>41</v>
      </c>
      <c r="V8" s="9">
        <v>2020</v>
      </c>
      <c r="W8" s="55" t="s">
        <v>146</v>
      </c>
      <c r="X8" s="9">
        <v>2021</v>
      </c>
      <c r="Y8" s="24">
        <v>50</v>
      </c>
      <c r="Z8" s="9">
        <v>2022</v>
      </c>
      <c r="AA8" s="50" t="s">
        <v>147</v>
      </c>
      <c r="AB8" s="9">
        <v>2023</v>
      </c>
      <c r="AC8" s="50" t="s">
        <v>148</v>
      </c>
      <c r="AD8" s="9">
        <v>2024</v>
      </c>
      <c r="AE8" s="50" t="s">
        <v>149</v>
      </c>
      <c r="AF8" s="9">
        <v>2025</v>
      </c>
      <c r="AG8" s="50" t="s">
        <v>150</v>
      </c>
      <c r="AH8" s="53"/>
      <c r="AI8" s="53"/>
      <c r="AJ8" s="53"/>
      <c r="AK8" s="9" t="s">
        <v>359</v>
      </c>
    </row>
    <row r="9" spans="2:37" ht="90" customHeight="1" x14ac:dyDescent="0.25">
      <c r="B9" s="183">
        <v>6</v>
      </c>
      <c r="C9" s="188" t="s">
        <v>29</v>
      </c>
      <c r="D9" s="26" t="s">
        <v>159</v>
      </c>
      <c r="E9" s="9" t="s">
        <v>34</v>
      </c>
      <c r="F9" s="11" t="s">
        <v>35</v>
      </c>
      <c r="G9" s="12" t="s">
        <v>137</v>
      </c>
      <c r="H9" s="12" t="s">
        <v>138</v>
      </c>
      <c r="I9" s="26" t="s">
        <v>139</v>
      </c>
      <c r="J9" s="26" t="s">
        <v>140</v>
      </c>
      <c r="K9" s="26" t="s">
        <v>141</v>
      </c>
      <c r="L9" s="13" t="s">
        <v>160</v>
      </c>
      <c r="M9" s="9" t="s">
        <v>23</v>
      </c>
      <c r="N9" s="9" t="s">
        <v>23</v>
      </c>
      <c r="O9" s="14" t="s">
        <v>19</v>
      </c>
      <c r="P9" s="14" t="s">
        <v>20</v>
      </c>
      <c r="Q9" s="9" t="s">
        <v>143</v>
      </c>
      <c r="R9" s="9" t="s">
        <v>144</v>
      </c>
      <c r="S9" s="9" t="s">
        <v>145</v>
      </c>
      <c r="T9" s="9" t="s">
        <v>40</v>
      </c>
      <c r="U9" s="14" t="s">
        <v>41</v>
      </c>
      <c r="V9" s="9">
        <v>2020</v>
      </c>
      <c r="W9" s="55" t="s">
        <v>146</v>
      </c>
      <c r="X9" s="16">
        <v>2021</v>
      </c>
      <c r="Y9" s="17">
        <v>0.2</v>
      </c>
      <c r="Z9" s="16">
        <v>2022</v>
      </c>
      <c r="AA9" s="17">
        <v>0.22</v>
      </c>
      <c r="AB9" s="56">
        <v>2023</v>
      </c>
      <c r="AC9" s="17">
        <v>0.25</v>
      </c>
      <c r="AD9" s="57">
        <v>2024</v>
      </c>
      <c r="AE9" s="17">
        <v>0.27</v>
      </c>
      <c r="AF9" s="16">
        <v>2025</v>
      </c>
      <c r="AG9" s="17">
        <v>0.3</v>
      </c>
      <c r="AH9" s="53"/>
      <c r="AI9" s="53"/>
      <c r="AJ9" s="53"/>
      <c r="AK9" s="9" t="s">
        <v>359</v>
      </c>
    </row>
    <row r="10" spans="2:37" ht="90" customHeight="1" x14ac:dyDescent="0.25">
      <c r="B10" s="183">
        <v>7</v>
      </c>
      <c r="C10" s="188" t="s">
        <v>29</v>
      </c>
      <c r="D10" s="37" t="s">
        <v>161</v>
      </c>
      <c r="E10" s="9" t="s">
        <v>34</v>
      </c>
      <c r="F10" s="11" t="s">
        <v>35</v>
      </c>
      <c r="G10" s="12" t="s">
        <v>137</v>
      </c>
      <c r="H10" s="12" t="s">
        <v>138</v>
      </c>
      <c r="I10" s="26" t="s">
        <v>146</v>
      </c>
      <c r="J10" s="26" t="s">
        <v>140</v>
      </c>
      <c r="K10" s="26" t="s">
        <v>141</v>
      </c>
      <c r="L10" s="37" t="s">
        <v>162</v>
      </c>
      <c r="M10" s="9" t="s">
        <v>23</v>
      </c>
      <c r="N10" s="9" t="s">
        <v>23</v>
      </c>
      <c r="O10" s="14" t="s">
        <v>19</v>
      </c>
      <c r="P10" s="14" t="s">
        <v>20</v>
      </c>
      <c r="Q10" s="9" t="s">
        <v>143</v>
      </c>
      <c r="R10" s="9" t="s">
        <v>144</v>
      </c>
      <c r="S10" s="9" t="s">
        <v>145</v>
      </c>
      <c r="T10" s="9" t="s">
        <v>40</v>
      </c>
      <c r="U10" s="14" t="s">
        <v>41</v>
      </c>
      <c r="V10" s="9">
        <v>2020</v>
      </c>
      <c r="W10" s="55" t="s">
        <v>146</v>
      </c>
      <c r="X10" s="58">
        <v>2021</v>
      </c>
      <c r="Y10" s="58">
        <v>750</v>
      </c>
      <c r="Z10" s="9">
        <v>2022</v>
      </c>
      <c r="AA10" s="50" t="s">
        <v>163</v>
      </c>
      <c r="AB10" s="9">
        <v>2023</v>
      </c>
      <c r="AC10" s="50" t="s">
        <v>164</v>
      </c>
      <c r="AD10" s="9">
        <v>2024</v>
      </c>
      <c r="AE10" s="50" t="s">
        <v>165</v>
      </c>
      <c r="AF10" s="9">
        <v>2025</v>
      </c>
      <c r="AG10" s="50" t="s">
        <v>166</v>
      </c>
      <c r="AH10" s="53"/>
      <c r="AI10" s="53"/>
      <c r="AJ10" s="53"/>
      <c r="AK10" s="9" t="s">
        <v>359</v>
      </c>
    </row>
    <row r="11" spans="2:37" ht="90" customHeight="1" x14ac:dyDescent="0.25">
      <c r="B11" s="183">
        <v>8</v>
      </c>
      <c r="C11" s="188" t="s">
        <v>29</v>
      </c>
      <c r="D11" s="37" t="s">
        <v>333</v>
      </c>
      <c r="E11" s="9" t="s">
        <v>34</v>
      </c>
      <c r="F11" s="11" t="s">
        <v>35</v>
      </c>
      <c r="G11" s="12" t="s">
        <v>137</v>
      </c>
      <c r="H11" s="12" t="s">
        <v>138</v>
      </c>
      <c r="I11" s="26" t="s">
        <v>167</v>
      </c>
      <c r="J11" s="26" t="s">
        <v>140</v>
      </c>
      <c r="K11" s="26" t="s">
        <v>141</v>
      </c>
      <c r="L11" s="37" t="s">
        <v>168</v>
      </c>
      <c r="M11" s="9" t="s">
        <v>23</v>
      </c>
      <c r="N11" s="9" t="s">
        <v>23</v>
      </c>
      <c r="O11" s="14" t="s">
        <v>19</v>
      </c>
      <c r="P11" s="14" t="s">
        <v>20</v>
      </c>
      <c r="Q11" s="9" t="s">
        <v>143</v>
      </c>
      <c r="R11" s="9" t="s">
        <v>144</v>
      </c>
      <c r="S11" s="9" t="s">
        <v>145</v>
      </c>
      <c r="T11" s="9" t="s">
        <v>40</v>
      </c>
      <c r="U11" s="14" t="s">
        <v>41</v>
      </c>
      <c r="V11" s="59">
        <v>2020</v>
      </c>
      <c r="W11" s="51" t="s">
        <v>169</v>
      </c>
      <c r="X11" s="9">
        <v>2021</v>
      </c>
      <c r="Y11" s="58">
        <v>250</v>
      </c>
      <c r="Z11" s="9">
        <v>2022</v>
      </c>
      <c r="AA11" s="50" t="s">
        <v>147</v>
      </c>
      <c r="AB11" s="9">
        <v>2023</v>
      </c>
      <c r="AC11" s="50" t="s">
        <v>148</v>
      </c>
      <c r="AD11" s="9">
        <v>2024</v>
      </c>
      <c r="AE11" s="50" t="s">
        <v>149</v>
      </c>
      <c r="AF11" s="9">
        <v>2025</v>
      </c>
      <c r="AG11" s="50" t="s">
        <v>150</v>
      </c>
      <c r="AH11" s="53"/>
      <c r="AI11" s="53"/>
      <c r="AJ11" s="53"/>
      <c r="AK11" s="9" t="s">
        <v>359</v>
      </c>
    </row>
    <row r="12" spans="2:37" ht="90" customHeight="1" x14ac:dyDescent="0.25">
      <c r="B12" s="183">
        <v>9</v>
      </c>
      <c r="C12" s="188" t="s">
        <v>29</v>
      </c>
      <c r="D12" s="26" t="s">
        <v>170</v>
      </c>
      <c r="E12" s="9" t="s">
        <v>34</v>
      </c>
      <c r="F12" s="11" t="s">
        <v>35</v>
      </c>
      <c r="G12" s="12" t="s">
        <v>137</v>
      </c>
      <c r="H12" s="12" t="s">
        <v>138</v>
      </c>
      <c r="I12" s="26" t="s">
        <v>171</v>
      </c>
      <c r="J12" s="26" t="s">
        <v>172</v>
      </c>
      <c r="K12" s="26" t="s">
        <v>171</v>
      </c>
      <c r="L12" s="13" t="s">
        <v>173</v>
      </c>
      <c r="M12" s="9" t="s">
        <v>23</v>
      </c>
      <c r="N12" s="9" t="s">
        <v>23</v>
      </c>
      <c r="O12" s="14" t="s">
        <v>19</v>
      </c>
      <c r="P12" s="14" t="s">
        <v>20</v>
      </c>
      <c r="Q12" s="9" t="s">
        <v>143</v>
      </c>
      <c r="R12" s="9" t="s">
        <v>21</v>
      </c>
      <c r="S12" s="9" t="s">
        <v>27</v>
      </c>
      <c r="T12" s="9" t="s">
        <v>40</v>
      </c>
      <c r="U12" s="14" t="s">
        <v>41</v>
      </c>
      <c r="V12" s="59">
        <v>2020</v>
      </c>
      <c r="W12" s="51">
        <v>0</v>
      </c>
      <c r="X12" s="9">
        <v>2021</v>
      </c>
      <c r="Y12" s="60" t="s">
        <v>174</v>
      </c>
      <c r="Z12" s="9">
        <v>2022</v>
      </c>
      <c r="AA12" s="58">
        <v>15</v>
      </c>
      <c r="AB12" s="52">
        <v>2023</v>
      </c>
      <c r="AC12" s="61">
        <v>20</v>
      </c>
      <c r="AD12" s="18">
        <v>2024</v>
      </c>
      <c r="AE12" s="58">
        <v>30</v>
      </c>
      <c r="AF12" s="9">
        <v>2025</v>
      </c>
      <c r="AG12" s="58">
        <v>40</v>
      </c>
      <c r="AH12" s="53"/>
      <c r="AI12" s="53"/>
      <c r="AJ12" s="53"/>
      <c r="AK12" s="9" t="s">
        <v>359</v>
      </c>
    </row>
    <row r="13" spans="2:37" ht="90" customHeight="1" x14ac:dyDescent="0.25">
      <c r="B13" s="183">
        <v>10</v>
      </c>
      <c r="C13" s="188" t="s">
        <v>29</v>
      </c>
      <c r="D13" s="26" t="s">
        <v>176</v>
      </c>
      <c r="E13" s="9" t="s">
        <v>34</v>
      </c>
      <c r="F13" s="11" t="s">
        <v>35</v>
      </c>
      <c r="G13" s="12" t="s">
        <v>137</v>
      </c>
      <c r="H13" s="12" t="s">
        <v>138</v>
      </c>
      <c r="I13" s="26" t="s">
        <v>177</v>
      </c>
      <c r="J13" s="26" t="s">
        <v>178</v>
      </c>
      <c r="K13" s="26" t="s">
        <v>179</v>
      </c>
      <c r="L13" s="37" t="s">
        <v>180</v>
      </c>
      <c r="M13" s="9" t="s">
        <v>23</v>
      </c>
      <c r="N13" s="9" t="s">
        <v>23</v>
      </c>
      <c r="O13" s="14" t="s">
        <v>19</v>
      </c>
      <c r="P13" s="14" t="s">
        <v>20</v>
      </c>
      <c r="Q13" s="9" t="s">
        <v>143</v>
      </c>
      <c r="R13" s="9" t="s">
        <v>21</v>
      </c>
      <c r="S13" s="9" t="s">
        <v>181</v>
      </c>
      <c r="T13" s="9" t="s">
        <v>40</v>
      </c>
      <c r="U13" s="14" t="s">
        <v>41</v>
      </c>
      <c r="V13" s="59">
        <v>2020</v>
      </c>
      <c r="W13" s="59">
        <v>0</v>
      </c>
      <c r="X13" s="62">
        <v>2021</v>
      </c>
      <c r="Y13" s="63"/>
      <c r="Z13" s="62">
        <v>2022</v>
      </c>
      <c r="AA13" s="64">
        <v>20</v>
      </c>
      <c r="AB13" s="65">
        <v>2023</v>
      </c>
      <c r="AC13" s="66">
        <v>20</v>
      </c>
      <c r="AD13" s="67">
        <v>2024</v>
      </c>
      <c r="AE13" s="64">
        <v>30</v>
      </c>
      <c r="AF13" s="62">
        <v>2025</v>
      </c>
      <c r="AG13" s="64">
        <v>30</v>
      </c>
      <c r="AH13" s="53"/>
      <c r="AI13" s="53"/>
      <c r="AJ13" s="53"/>
      <c r="AK13" s="9" t="s">
        <v>359</v>
      </c>
    </row>
    <row r="14" spans="2:37" ht="90" customHeight="1" x14ac:dyDescent="0.25">
      <c r="B14" s="183">
        <v>11</v>
      </c>
      <c r="C14" s="188" t="s">
        <v>29</v>
      </c>
      <c r="D14" s="26" t="s">
        <v>183</v>
      </c>
      <c r="E14" s="9" t="s">
        <v>34</v>
      </c>
      <c r="F14" s="11" t="s">
        <v>35</v>
      </c>
      <c r="G14" s="12" t="s">
        <v>137</v>
      </c>
      <c r="H14" s="12" t="s">
        <v>138</v>
      </c>
      <c r="I14" s="26" t="s">
        <v>184</v>
      </c>
      <c r="J14" s="25" t="s">
        <v>185</v>
      </c>
      <c r="K14" s="26" t="s">
        <v>186</v>
      </c>
      <c r="L14" s="37" t="s">
        <v>187</v>
      </c>
      <c r="M14" s="9" t="s">
        <v>23</v>
      </c>
      <c r="N14" s="9" t="s">
        <v>23</v>
      </c>
      <c r="O14" s="14" t="s">
        <v>19</v>
      </c>
      <c r="P14" s="14" t="s">
        <v>20</v>
      </c>
      <c r="Q14" s="9" t="s">
        <v>143</v>
      </c>
      <c r="R14" s="59" t="s">
        <v>21</v>
      </c>
      <c r="S14" s="9" t="s">
        <v>27</v>
      </c>
      <c r="T14" s="9" t="s">
        <v>40</v>
      </c>
      <c r="U14" s="14" t="s">
        <v>41</v>
      </c>
      <c r="V14" s="59">
        <v>2020</v>
      </c>
      <c r="W14" s="60">
        <v>262</v>
      </c>
      <c r="X14" s="9">
        <v>2021</v>
      </c>
      <c r="Y14" s="70">
        <v>50</v>
      </c>
      <c r="Z14" s="9">
        <v>2022</v>
      </c>
      <c r="AA14" s="71">
        <v>50</v>
      </c>
      <c r="AB14" s="52">
        <v>2023</v>
      </c>
      <c r="AC14" s="72">
        <v>50</v>
      </c>
      <c r="AD14" s="18">
        <v>2024</v>
      </c>
      <c r="AE14" s="58">
        <v>70</v>
      </c>
      <c r="AF14" s="9">
        <v>2025</v>
      </c>
      <c r="AG14" s="58">
        <v>80</v>
      </c>
      <c r="AH14" s="53"/>
      <c r="AI14" s="53"/>
      <c r="AJ14" s="53"/>
      <c r="AK14" s="9" t="s">
        <v>359</v>
      </c>
    </row>
    <row r="15" spans="2:37" ht="90" customHeight="1" x14ac:dyDescent="0.25">
      <c r="B15" s="183">
        <v>12</v>
      </c>
      <c r="C15" s="188" t="s">
        <v>29</v>
      </c>
      <c r="D15" s="26" t="s">
        <v>189</v>
      </c>
      <c r="E15" s="9" t="s">
        <v>34</v>
      </c>
      <c r="F15" s="11" t="s">
        <v>35</v>
      </c>
      <c r="G15" s="12" t="s">
        <v>137</v>
      </c>
      <c r="H15" s="12" t="s">
        <v>188</v>
      </c>
      <c r="I15" s="25" t="s">
        <v>33</v>
      </c>
      <c r="J15" s="25" t="s">
        <v>33</v>
      </c>
      <c r="K15" s="25" t="s">
        <v>33</v>
      </c>
      <c r="L15" s="26" t="s">
        <v>190</v>
      </c>
      <c r="M15" s="9" t="s">
        <v>23</v>
      </c>
      <c r="N15" s="9" t="s">
        <v>23</v>
      </c>
      <c r="O15" s="14" t="s">
        <v>19</v>
      </c>
      <c r="P15" s="14" t="s">
        <v>20</v>
      </c>
      <c r="Q15" s="9" t="s">
        <v>143</v>
      </c>
      <c r="R15" s="59" t="s">
        <v>24</v>
      </c>
      <c r="S15" s="9" t="s">
        <v>27</v>
      </c>
      <c r="T15" s="9" t="s">
        <v>40</v>
      </c>
      <c r="U15" s="14" t="s">
        <v>41</v>
      </c>
      <c r="V15" s="59">
        <v>2020</v>
      </c>
      <c r="W15" s="60">
        <v>0</v>
      </c>
      <c r="X15" s="9">
        <v>2021</v>
      </c>
      <c r="Y15" s="58">
        <v>1</v>
      </c>
      <c r="Z15" s="9">
        <v>2022</v>
      </c>
      <c r="AA15" s="58">
        <v>2</v>
      </c>
      <c r="AB15" s="52">
        <v>2023</v>
      </c>
      <c r="AC15" s="61">
        <v>3</v>
      </c>
      <c r="AD15" s="18">
        <v>2024</v>
      </c>
      <c r="AE15" s="58">
        <v>4</v>
      </c>
      <c r="AF15" s="9">
        <v>2025</v>
      </c>
      <c r="AG15" s="58">
        <v>5</v>
      </c>
      <c r="AH15" s="53"/>
      <c r="AI15" s="53"/>
      <c r="AJ15" s="53"/>
      <c r="AK15" s="9" t="s">
        <v>359</v>
      </c>
    </row>
    <row r="16" spans="2:37" ht="90" customHeight="1" x14ac:dyDescent="0.25">
      <c r="B16" s="183">
        <v>13</v>
      </c>
      <c r="C16" s="188" t="s">
        <v>29</v>
      </c>
      <c r="D16" s="26" t="s">
        <v>191</v>
      </c>
      <c r="E16" s="9" t="s">
        <v>34</v>
      </c>
      <c r="F16" s="11" t="s">
        <v>35</v>
      </c>
      <c r="G16" s="12" t="s">
        <v>137</v>
      </c>
      <c r="H16" s="12" t="s">
        <v>188</v>
      </c>
      <c r="I16" s="26" t="s">
        <v>108</v>
      </c>
      <c r="J16" s="26" t="s">
        <v>108</v>
      </c>
      <c r="K16" s="26" t="s">
        <v>108</v>
      </c>
      <c r="L16" s="26" t="s">
        <v>192</v>
      </c>
      <c r="M16" s="9" t="s">
        <v>23</v>
      </c>
      <c r="N16" s="9" t="s">
        <v>23</v>
      </c>
      <c r="O16" s="14" t="s">
        <v>19</v>
      </c>
      <c r="P16" s="14" t="s">
        <v>20</v>
      </c>
      <c r="Q16" s="9" t="s">
        <v>143</v>
      </c>
      <c r="R16" s="59" t="s">
        <v>21</v>
      </c>
      <c r="S16" s="9" t="s">
        <v>27</v>
      </c>
      <c r="T16" s="9" t="s">
        <v>40</v>
      </c>
      <c r="U16" s="14" t="s">
        <v>41</v>
      </c>
      <c r="V16" s="59">
        <v>2020</v>
      </c>
      <c r="W16" s="60">
        <v>0</v>
      </c>
      <c r="X16" s="9">
        <v>2021</v>
      </c>
      <c r="Y16" s="58">
        <v>50</v>
      </c>
      <c r="Z16" s="9">
        <v>2022</v>
      </c>
      <c r="AA16" s="58">
        <v>50</v>
      </c>
      <c r="AB16" s="52">
        <v>2023</v>
      </c>
      <c r="AC16" s="61">
        <v>50</v>
      </c>
      <c r="AD16" s="18">
        <v>2024</v>
      </c>
      <c r="AE16" s="58">
        <v>50</v>
      </c>
      <c r="AF16" s="9">
        <v>2025</v>
      </c>
      <c r="AG16" s="58"/>
      <c r="AH16" s="53"/>
      <c r="AI16" s="53"/>
      <c r="AJ16" s="53"/>
      <c r="AK16" s="9" t="s">
        <v>359</v>
      </c>
    </row>
    <row r="17" spans="2:37" ht="90" customHeight="1" x14ac:dyDescent="0.25">
      <c r="B17" s="183">
        <v>14</v>
      </c>
      <c r="C17" s="188" t="s">
        <v>29</v>
      </c>
      <c r="D17" s="26" t="s">
        <v>193</v>
      </c>
      <c r="E17" s="9" t="s">
        <v>34</v>
      </c>
      <c r="F17" s="11" t="s">
        <v>35</v>
      </c>
      <c r="G17" s="12" t="s">
        <v>137</v>
      </c>
      <c r="H17" s="12" t="s">
        <v>188</v>
      </c>
      <c r="I17" s="26" t="s">
        <v>108</v>
      </c>
      <c r="J17" s="26" t="s">
        <v>108</v>
      </c>
      <c r="K17" s="26" t="s">
        <v>108</v>
      </c>
      <c r="L17" s="37" t="s">
        <v>194</v>
      </c>
      <c r="M17" s="9" t="s">
        <v>23</v>
      </c>
      <c r="N17" s="9" t="s">
        <v>23</v>
      </c>
      <c r="O17" s="14" t="s">
        <v>19</v>
      </c>
      <c r="P17" s="14" t="s">
        <v>20</v>
      </c>
      <c r="Q17" s="9" t="s">
        <v>143</v>
      </c>
      <c r="R17" s="59" t="s">
        <v>24</v>
      </c>
      <c r="S17" s="59" t="s">
        <v>27</v>
      </c>
      <c r="T17" s="59" t="s">
        <v>40</v>
      </c>
      <c r="U17" s="14" t="s">
        <v>41</v>
      </c>
      <c r="V17" s="59">
        <v>2020</v>
      </c>
      <c r="W17" s="59">
        <v>262</v>
      </c>
      <c r="X17" s="74">
        <v>2021</v>
      </c>
      <c r="Y17" s="74"/>
      <c r="Z17" s="62">
        <v>2022</v>
      </c>
      <c r="AA17" s="87">
        <v>50</v>
      </c>
      <c r="AB17" s="65">
        <v>2023</v>
      </c>
      <c r="AC17" s="88">
        <v>50</v>
      </c>
      <c r="AD17" s="67">
        <v>2024</v>
      </c>
      <c r="AE17" s="87">
        <v>100</v>
      </c>
      <c r="AF17" s="62">
        <v>2025</v>
      </c>
      <c r="AG17" s="87">
        <v>70</v>
      </c>
      <c r="AH17" s="53"/>
      <c r="AI17" s="53"/>
      <c r="AJ17" s="53"/>
      <c r="AK17" s="9" t="s">
        <v>359</v>
      </c>
    </row>
    <row r="18" spans="2:37" ht="90" customHeight="1" x14ac:dyDescent="0.25">
      <c r="B18" s="183">
        <v>15</v>
      </c>
      <c r="C18" s="188" t="s">
        <v>29</v>
      </c>
      <c r="D18" s="26" t="s">
        <v>195</v>
      </c>
      <c r="E18" s="9" t="s">
        <v>34</v>
      </c>
      <c r="F18" s="11" t="s">
        <v>35</v>
      </c>
      <c r="G18" s="12" t="s">
        <v>137</v>
      </c>
      <c r="H18" s="12" t="s">
        <v>188</v>
      </c>
      <c r="I18" s="26" t="s">
        <v>196</v>
      </c>
      <c r="J18" s="25" t="s">
        <v>197</v>
      </c>
      <c r="K18" s="25" t="s">
        <v>198</v>
      </c>
      <c r="L18" s="26" t="s">
        <v>199</v>
      </c>
      <c r="M18" s="9"/>
      <c r="N18" s="9"/>
      <c r="O18" s="14" t="s">
        <v>19</v>
      </c>
      <c r="P18" s="14" t="s">
        <v>20</v>
      </c>
      <c r="Q18" s="9" t="s">
        <v>143</v>
      </c>
      <c r="R18" s="59" t="s">
        <v>21</v>
      </c>
      <c r="S18" s="59" t="s">
        <v>27</v>
      </c>
      <c r="T18" s="59" t="s">
        <v>40</v>
      </c>
      <c r="U18" s="14" t="s">
        <v>41</v>
      </c>
      <c r="V18" s="59">
        <v>2020</v>
      </c>
      <c r="W18" s="59">
        <v>0</v>
      </c>
      <c r="X18" s="62">
        <v>2021</v>
      </c>
      <c r="Y18" s="75"/>
      <c r="Z18" s="75">
        <v>2022</v>
      </c>
      <c r="AA18" s="75" t="s">
        <v>200</v>
      </c>
      <c r="AB18" s="76">
        <v>2023</v>
      </c>
      <c r="AC18" s="88" t="s">
        <v>200</v>
      </c>
      <c r="AD18" s="77">
        <v>2024</v>
      </c>
      <c r="AE18" s="75" t="s">
        <v>201</v>
      </c>
      <c r="AF18" s="75">
        <v>2025</v>
      </c>
      <c r="AG18" s="75" t="s">
        <v>201</v>
      </c>
      <c r="AH18" s="53"/>
      <c r="AI18" s="53"/>
      <c r="AJ18" s="53"/>
      <c r="AK18" s="9" t="s">
        <v>359</v>
      </c>
    </row>
    <row r="19" spans="2:37" ht="90" customHeight="1" x14ac:dyDescent="0.25">
      <c r="B19" s="183">
        <v>16</v>
      </c>
      <c r="C19" s="188" t="s">
        <v>29</v>
      </c>
      <c r="D19" s="37" t="s">
        <v>202</v>
      </c>
      <c r="E19" s="9" t="s">
        <v>34</v>
      </c>
      <c r="F19" s="11" t="s">
        <v>35</v>
      </c>
      <c r="G19" s="12" t="s">
        <v>137</v>
      </c>
      <c r="H19" s="12" t="s">
        <v>188</v>
      </c>
      <c r="I19" s="26" t="s">
        <v>196</v>
      </c>
      <c r="J19" s="25" t="s">
        <v>197</v>
      </c>
      <c r="K19" s="25" t="s">
        <v>198</v>
      </c>
      <c r="L19" s="26" t="s">
        <v>203</v>
      </c>
      <c r="M19" s="78"/>
      <c r="N19" s="78"/>
      <c r="O19" s="14" t="s">
        <v>19</v>
      </c>
      <c r="P19" s="14" t="s">
        <v>20</v>
      </c>
      <c r="Q19" s="9" t="s">
        <v>143</v>
      </c>
      <c r="R19" s="59" t="s">
        <v>21</v>
      </c>
      <c r="S19" s="59" t="s">
        <v>27</v>
      </c>
      <c r="T19" s="59" t="s">
        <v>40</v>
      </c>
      <c r="U19" s="14" t="s">
        <v>41</v>
      </c>
      <c r="V19" s="59">
        <v>2020</v>
      </c>
      <c r="W19" s="59">
        <v>0</v>
      </c>
      <c r="X19" s="74">
        <v>2021</v>
      </c>
      <c r="Y19" s="89"/>
      <c r="Z19" s="75">
        <v>2022</v>
      </c>
      <c r="AA19" s="87">
        <v>5</v>
      </c>
      <c r="AB19" s="76">
        <v>2023</v>
      </c>
      <c r="AC19" s="88">
        <v>5</v>
      </c>
      <c r="AD19" s="77">
        <v>2024</v>
      </c>
      <c r="AE19" s="87">
        <v>5</v>
      </c>
      <c r="AF19" s="75">
        <v>2025</v>
      </c>
      <c r="AG19" s="87">
        <v>5</v>
      </c>
      <c r="AH19" s="53"/>
      <c r="AI19" s="53"/>
      <c r="AJ19" s="53"/>
      <c r="AK19" s="9" t="s">
        <v>359</v>
      </c>
    </row>
    <row r="20" spans="2:37" ht="90" customHeight="1" x14ac:dyDescent="0.25">
      <c r="B20" s="183">
        <v>17</v>
      </c>
      <c r="C20" s="188" t="s">
        <v>29</v>
      </c>
      <c r="D20" s="26" t="s">
        <v>206</v>
      </c>
      <c r="E20" s="9" t="s">
        <v>34</v>
      </c>
      <c r="F20" s="11" t="s">
        <v>35</v>
      </c>
      <c r="G20" s="12" t="s">
        <v>137</v>
      </c>
      <c r="H20" s="12" t="s">
        <v>188</v>
      </c>
      <c r="I20" s="26" t="s">
        <v>108</v>
      </c>
      <c r="J20" s="26" t="s">
        <v>204</v>
      </c>
      <c r="K20" s="26" t="s">
        <v>108</v>
      </c>
      <c r="L20" s="26" t="s">
        <v>207</v>
      </c>
      <c r="M20" s="79" t="s">
        <v>205</v>
      </c>
      <c r="N20" s="79" t="s">
        <v>205</v>
      </c>
      <c r="O20" s="14"/>
      <c r="P20" s="14"/>
      <c r="Q20" s="9" t="s">
        <v>143</v>
      </c>
      <c r="R20" s="59" t="s">
        <v>24</v>
      </c>
      <c r="S20" s="59" t="s">
        <v>24</v>
      </c>
      <c r="T20" s="59" t="s">
        <v>24</v>
      </c>
      <c r="U20" s="14"/>
      <c r="V20" s="59">
        <v>2019</v>
      </c>
      <c r="W20" s="59">
        <v>0</v>
      </c>
      <c r="X20" s="9">
        <v>2021</v>
      </c>
      <c r="Y20" s="86"/>
      <c r="Z20" s="9">
        <v>2022</v>
      </c>
      <c r="AA20" s="91" t="s">
        <v>208</v>
      </c>
      <c r="AB20" s="52">
        <v>2023</v>
      </c>
      <c r="AC20" s="90"/>
      <c r="AD20" s="18">
        <v>2024</v>
      </c>
      <c r="AE20" s="86"/>
      <c r="AF20" s="9">
        <v>2025</v>
      </c>
      <c r="AG20" s="86"/>
      <c r="AH20" s="53"/>
      <c r="AI20" s="53"/>
      <c r="AJ20" s="53"/>
      <c r="AK20" s="9" t="s">
        <v>359</v>
      </c>
    </row>
    <row r="21" spans="2:37" ht="90" customHeight="1" x14ac:dyDescent="0.25">
      <c r="B21" s="183">
        <v>18</v>
      </c>
      <c r="C21" s="188" t="s">
        <v>29</v>
      </c>
      <c r="D21" s="15" t="s">
        <v>211</v>
      </c>
      <c r="E21" s="9" t="s">
        <v>34</v>
      </c>
      <c r="F21" s="11" t="s">
        <v>35</v>
      </c>
      <c r="G21" s="12" t="s">
        <v>137</v>
      </c>
      <c r="H21" s="12" t="s">
        <v>209</v>
      </c>
      <c r="I21" s="26" t="s">
        <v>210</v>
      </c>
      <c r="J21" s="26" t="s">
        <v>175</v>
      </c>
      <c r="K21" s="26" t="s">
        <v>175</v>
      </c>
      <c r="L21" s="81" t="s">
        <v>212</v>
      </c>
      <c r="M21" s="9" t="s">
        <v>23</v>
      </c>
      <c r="N21" s="9" t="s">
        <v>23</v>
      </c>
      <c r="O21" s="14" t="s">
        <v>19</v>
      </c>
      <c r="P21" s="14" t="s">
        <v>20</v>
      </c>
      <c r="Q21" s="9" t="s">
        <v>143</v>
      </c>
      <c r="R21" s="59" t="s">
        <v>21</v>
      </c>
      <c r="S21" s="59" t="s">
        <v>27</v>
      </c>
      <c r="T21" s="59" t="s">
        <v>40</v>
      </c>
      <c r="U21" s="14" t="s">
        <v>41</v>
      </c>
      <c r="V21" s="59">
        <v>2020</v>
      </c>
      <c r="W21" s="59">
        <v>0</v>
      </c>
      <c r="X21" s="58">
        <v>2021</v>
      </c>
      <c r="Y21" s="58"/>
      <c r="Z21" s="9">
        <v>2022</v>
      </c>
      <c r="AA21" s="92">
        <v>6</v>
      </c>
      <c r="AB21" s="52">
        <v>2023</v>
      </c>
      <c r="AC21" s="85">
        <v>6</v>
      </c>
      <c r="AD21" s="18">
        <v>2024</v>
      </c>
      <c r="AE21" s="58"/>
      <c r="AF21" s="9">
        <v>2025</v>
      </c>
      <c r="AG21" s="58"/>
      <c r="AH21" s="53"/>
      <c r="AI21" s="53"/>
      <c r="AJ21" s="53"/>
      <c r="AK21" s="9" t="s">
        <v>359</v>
      </c>
    </row>
    <row r="22" spans="2:37" ht="90" customHeight="1" x14ac:dyDescent="0.25">
      <c r="B22" s="183">
        <v>19</v>
      </c>
      <c r="C22" s="188" t="s">
        <v>29</v>
      </c>
      <c r="D22" s="15" t="s">
        <v>215</v>
      </c>
      <c r="E22" s="9" t="s">
        <v>34</v>
      </c>
      <c r="F22" s="11" t="s">
        <v>35</v>
      </c>
      <c r="G22" s="84" t="s">
        <v>137</v>
      </c>
      <c r="H22" s="84" t="s">
        <v>209</v>
      </c>
      <c r="I22" s="79" t="s">
        <v>140</v>
      </c>
      <c r="J22" s="79" t="s">
        <v>216</v>
      </c>
      <c r="K22" s="79" t="s">
        <v>213</v>
      </c>
      <c r="L22" s="15" t="s">
        <v>217</v>
      </c>
      <c r="M22" s="9" t="s">
        <v>23</v>
      </c>
      <c r="N22" s="9" t="s">
        <v>23</v>
      </c>
      <c r="O22" s="82" t="s">
        <v>19</v>
      </c>
      <c r="P22" s="14" t="s">
        <v>20</v>
      </c>
      <c r="Q22" s="9" t="s">
        <v>143</v>
      </c>
      <c r="R22" s="82" t="s">
        <v>24</v>
      </c>
      <c r="S22" s="82" t="s">
        <v>27</v>
      </c>
      <c r="T22" s="83" t="s">
        <v>214</v>
      </c>
      <c r="U22" s="14" t="s">
        <v>41</v>
      </c>
      <c r="V22" s="59">
        <v>2019</v>
      </c>
      <c r="W22" s="15" t="s">
        <v>218</v>
      </c>
      <c r="X22" s="69">
        <v>2021</v>
      </c>
      <c r="Y22" s="69">
        <v>2</v>
      </c>
      <c r="Z22" s="16">
        <v>2022</v>
      </c>
      <c r="AA22" s="69">
        <v>2</v>
      </c>
      <c r="AB22" s="56">
        <v>2023</v>
      </c>
      <c r="AC22" s="2">
        <v>3</v>
      </c>
      <c r="AD22" s="57">
        <v>2024</v>
      </c>
      <c r="AE22" s="69">
        <v>3</v>
      </c>
      <c r="AF22" s="16">
        <v>2025</v>
      </c>
      <c r="AG22" s="69">
        <v>3</v>
      </c>
      <c r="AH22" s="53"/>
      <c r="AI22" s="53"/>
      <c r="AJ22" s="53"/>
      <c r="AK22" s="9" t="s">
        <v>359</v>
      </c>
    </row>
  </sheetData>
  <mergeCells count="5">
    <mergeCell ref="J3:K3"/>
    <mergeCell ref="M3:N3"/>
    <mergeCell ref="R3:T3"/>
    <mergeCell ref="V3:W3"/>
    <mergeCell ref="X3:A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3"/>
  <sheetViews>
    <sheetView topLeftCell="A11" workbookViewId="0">
      <selection activeCell="E29" sqref="E29"/>
    </sheetView>
  </sheetViews>
  <sheetFormatPr defaultRowHeight="15" x14ac:dyDescent="0.25"/>
  <cols>
    <col min="2" max="2" width="3.85546875" customWidth="1"/>
    <col min="3" max="3" width="12.7109375" customWidth="1"/>
    <col min="4" max="8" width="23.140625" customWidth="1"/>
    <col min="9" max="9" width="21.5703125" customWidth="1"/>
    <col min="10" max="10" width="19.7109375" customWidth="1"/>
    <col min="11" max="11" width="12" customWidth="1"/>
    <col min="12" max="12" width="23.140625" customWidth="1"/>
    <col min="13" max="13" width="17.5703125" customWidth="1"/>
    <col min="14" max="14" width="15.28515625" customWidth="1"/>
    <col min="15" max="15" width="13.85546875" customWidth="1"/>
    <col min="16" max="16" width="11.85546875" customWidth="1"/>
    <col min="17" max="17" width="18.28515625" customWidth="1"/>
    <col min="18" max="18" width="12.140625" customWidth="1"/>
    <col min="19" max="19" width="12.5703125" customWidth="1"/>
    <col min="20" max="20" width="11.7109375" customWidth="1"/>
    <col min="21" max="21" width="12.7109375" customWidth="1"/>
    <col min="22" max="22" width="9.7109375" customWidth="1"/>
    <col min="23" max="23" width="9.5703125" customWidth="1"/>
    <col min="24" max="24" width="8.85546875" customWidth="1"/>
    <col min="25" max="25" width="9.5703125" customWidth="1"/>
    <col min="26" max="26" width="10.42578125" customWidth="1"/>
    <col min="27" max="27" width="9.85546875" customWidth="1"/>
    <col min="28" max="28" width="9.28515625" customWidth="1"/>
    <col min="29" max="29" width="10.7109375" customWidth="1"/>
    <col min="30" max="30" width="11.7109375" customWidth="1"/>
    <col min="31" max="31" width="11.42578125" customWidth="1"/>
    <col min="32" max="32" width="12.28515625" customWidth="1"/>
    <col min="33" max="33" width="11" customWidth="1"/>
    <col min="34" max="34" width="10.140625" customWidth="1"/>
    <col min="35" max="35" width="9.7109375" customWidth="1"/>
    <col min="36" max="36" width="11.42578125" customWidth="1"/>
    <col min="37" max="37" width="12.85546875" customWidth="1"/>
  </cols>
  <sheetData>
    <row r="1" spans="2:37" x14ac:dyDescent="0.25">
      <c r="C1" s="1">
        <v>1</v>
      </c>
      <c r="D1" s="1">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c r="AB1" s="1"/>
      <c r="AC1" s="1"/>
      <c r="AD1" s="1"/>
      <c r="AE1" s="1"/>
      <c r="AF1" s="1"/>
      <c r="AG1" s="1"/>
      <c r="AH1" s="1">
        <v>25</v>
      </c>
      <c r="AI1" s="1">
        <v>26</v>
      </c>
      <c r="AJ1" s="1">
        <v>27</v>
      </c>
      <c r="AK1" s="1">
        <v>28</v>
      </c>
    </row>
    <row r="2" spans="2:37" ht="76.5" x14ac:dyDescent="0.25">
      <c r="B2" s="187" t="s">
        <v>596</v>
      </c>
      <c r="C2" s="47" t="s">
        <v>0</v>
      </c>
      <c r="D2" s="48" t="s">
        <v>1</v>
      </c>
      <c r="E2" s="47" t="s">
        <v>2</v>
      </c>
      <c r="F2" s="47" t="s">
        <v>3</v>
      </c>
      <c r="G2" s="47" t="s">
        <v>18</v>
      </c>
      <c r="H2" s="47" t="s">
        <v>4</v>
      </c>
      <c r="I2" s="47" t="s">
        <v>5</v>
      </c>
      <c r="J2" s="300" t="s">
        <v>6</v>
      </c>
      <c r="K2" s="303"/>
      <c r="L2" s="48" t="s">
        <v>7</v>
      </c>
      <c r="M2" s="300" t="s">
        <v>8</v>
      </c>
      <c r="N2" s="301"/>
      <c r="O2" s="47" t="s">
        <v>30</v>
      </c>
      <c r="P2" s="47" t="s">
        <v>31</v>
      </c>
      <c r="Q2" s="47" t="s">
        <v>9</v>
      </c>
      <c r="R2" s="300" t="s">
        <v>10</v>
      </c>
      <c r="S2" s="301"/>
      <c r="T2" s="301"/>
      <c r="U2" s="47" t="s">
        <v>11</v>
      </c>
      <c r="V2" s="302" t="s">
        <v>12</v>
      </c>
      <c r="W2" s="301"/>
      <c r="X2" s="302" t="s">
        <v>13</v>
      </c>
      <c r="Y2" s="302"/>
      <c r="Z2" s="302"/>
      <c r="AA2" s="302"/>
      <c r="AB2" s="302"/>
      <c r="AC2" s="302"/>
      <c r="AD2" s="302"/>
      <c r="AE2" s="302"/>
      <c r="AF2" s="302"/>
      <c r="AG2" s="302"/>
      <c r="AH2" s="47" t="s">
        <v>14</v>
      </c>
      <c r="AI2" s="48" t="s">
        <v>15</v>
      </c>
      <c r="AJ2" s="47" t="s">
        <v>16</v>
      </c>
      <c r="AK2" s="47" t="s">
        <v>17</v>
      </c>
    </row>
    <row r="3" spans="2:37" ht="99.95" customHeight="1" x14ac:dyDescent="0.25">
      <c r="B3" s="183">
        <v>1</v>
      </c>
      <c r="C3" s="9" t="s">
        <v>29</v>
      </c>
      <c r="D3" s="26" t="s">
        <v>219</v>
      </c>
      <c r="E3" s="9" t="s">
        <v>34</v>
      </c>
      <c r="F3" s="26" t="s">
        <v>35</v>
      </c>
      <c r="G3" s="12" t="s">
        <v>220</v>
      </c>
      <c r="H3" s="26" t="s">
        <v>221</v>
      </c>
      <c r="I3" s="26" t="s">
        <v>222</v>
      </c>
      <c r="J3" s="26" t="s">
        <v>223</v>
      </c>
      <c r="K3" s="26" t="s">
        <v>33</v>
      </c>
      <c r="L3" s="26" t="s">
        <v>224</v>
      </c>
      <c r="M3" s="9" t="s">
        <v>23</v>
      </c>
      <c r="N3" s="9" t="s">
        <v>23</v>
      </c>
      <c r="O3" s="14" t="s">
        <v>32</v>
      </c>
      <c r="P3" s="14" t="s">
        <v>20</v>
      </c>
      <c r="Q3" s="9" t="s">
        <v>225</v>
      </c>
      <c r="R3" s="82" t="s">
        <v>21</v>
      </c>
      <c r="S3" s="9" t="s">
        <v>27</v>
      </c>
      <c r="T3" s="9" t="s">
        <v>245</v>
      </c>
      <c r="U3" s="14" t="s">
        <v>41</v>
      </c>
      <c r="V3" s="9">
        <v>2020</v>
      </c>
      <c r="W3" s="93">
        <v>2300</v>
      </c>
      <c r="X3" s="9">
        <v>2021</v>
      </c>
      <c r="Y3" s="19" t="s">
        <v>226</v>
      </c>
      <c r="Z3" s="9">
        <v>2022</v>
      </c>
      <c r="AA3" s="19" t="s">
        <v>227</v>
      </c>
      <c r="AB3" s="9">
        <v>2023</v>
      </c>
      <c r="AC3" s="19" t="s">
        <v>228</v>
      </c>
      <c r="AD3" s="9">
        <v>2024</v>
      </c>
      <c r="AE3" s="9" t="s">
        <v>229</v>
      </c>
      <c r="AF3" s="9">
        <v>2025</v>
      </c>
      <c r="AG3" s="9" t="s">
        <v>230</v>
      </c>
      <c r="AH3" s="9"/>
      <c r="AI3" s="9"/>
      <c r="AJ3" s="9"/>
      <c r="AK3" s="9" t="s">
        <v>360</v>
      </c>
    </row>
    <row r="4" spans="2:37" ht="99.95" customHeight="1" x14ac:dyDescent="0.25">
      <c r="B4" s="183">
        <v>2</v>
      </c>
      <c r="C4" s="9" t="s">
        <v>29</v>
      </c>
      <c r="D4" s="26" t="s">
        <v>231</v>
      </c>
      <c r="E4" s="9" t="s">
        <v>34</v>
      </c>
      <c r="F4" s="26" t="s">
        <v>35</v>
      </c>
      <c r="G4" s="12" t="s">
        <v>220</v>
      </c>
      <c r="H4" s="12" t="s">
        <v>221</v>
      </c>
      <c r="I4" s="26" t="s">
        <v>222</v>
      </c>
      <c r="J4" s="26" t="s">
        <v>223</v>
      </c>
      <c r="K4" s="26" t="s">
        <v>33</v>
      </c>
      <c r="L4" s="26" t="s">
        <v>232</v>
      </c>
      <c r="M4" s="9" t="s">
        <v>23</v>
      </c>
      <c r="N4" s="9" t="s">
        <v>23</v>
      </c>
      <c r="O4" s="14" t="s">
        <v>233</v>
      </c>
      <c r="P4" s="14" t="s">
        <v>20</v>
      </c>
      <c r="Q4" s="9" t="s">
        <v>234</v>
      </c>
      <c r="R4" s="82" t="s">
        <v>21</v>
      </c>
      <c r="S4" s="9" t="s">
        <v>27</v>
      </c>
      <c r="T4" s="9" t="s">
        <v>245</v>
      </c>
      <c r="U4" s="14" t="s">
        <v>41</v>
      </c>
      <c r="V4" s="9">
        <v>2020</v>
      </c>
      <c r="W4" s="94">
        <v>1642</v>
      </c>
      <c r="X4" s="9">
        <v>2021</v>
      </c>
      <c r="Y4" s="19" t="s">
        <v>226</v>
      </c>
      <c r="Z4" s="9">
        <v>2022</v>
      </c>
      <c r="AA4" s="19" t="s">
        <v>227</v>
      </c>
      <c r="AB4" s="9">
        <v>2023</v>
      </c>
      <c r="AC4" s="19" t="s">
        <v>228</v>
      </c>
      <c r="AD4" s="9">
        <v>2024</v>
      </c>
      <c r="AE4" s="9" t="s">
        <v>229</v>
      </c>
      <c r="AF4" s="9">
        <v>2025</v>
      </c>
      <c r="AG4" s="9" t="s">
        <v>230</v>
      </c>
      <c r="AH4" s="53"/>
      <c r="AI4" s="53"/>
      <c r="AJ4" s="53"/>
      <c r="AK4" s="9" t="s">
        <v>361</v>
      </c>
    </row>
    <row r="5" spans="2:37" ht="99.95" customHeight="1" x14ac:dyDescent="0.25">
      <c r="B5" s="183">
        <v>3</v>
      </c>
      <c r="C5" s="9" t="s">
        <v>29</v>
      </c>
      <c r="D5" s="26" t="s">
        <v>235</v>
      </c>
      <c r="E5" s="9" t="s">
        <v>34</v>
      </c>
      <c r="F5" s="26" t="s">
        <v>35</v>
      </c>
      <c r="G5" s="12" t="s">
        <v>220</v>
      </c>
      <c r="H5" s="12" t="s">
        <v>221</v>
      </c>
      <c r="I5" s="26" t="s">
        <v>222</v>
      </c>
      <c r="J5" s="26" t="s">
        <v>223</v>
      </c>
      <c r="K5" s="26" t="s">
        <v>33</v>
      </c>
      <c r="L5" s="26" t="s">
        <v>236</v>
      </c>
      <c r="M5" s="9" t="s">
        <v>23</v>
      </c>
      <c r="N5" s="9" t="s">
        <v>23</v>
      </c>
      <c r="O5" s="14" t="s">
        <v>233</v>
      </c>
      <c r="P5" s="14" t="s">
        <v>20</v>
      </c>
      <c r="Q5" s="9" t="s">
        <v>237</v>
      </c>
      <c r="R5" s="9" t="s">
        <v>24</v>
      </c>
      <c r="S5" s="9" t="s">
        <v>27</v>
      </c>
      <c r="T5" s="9" t="s">
        <v>245</v>
      </c>
      <c r="U5" s="14" t="s">
        <v>41</v>
      </c>
      <c r="V5" s="9">
        <v>2020</v>
      </c>
      <c r="W5" s="54" t="s">
        <v>238</v>
      </c>
      <c r="X5" s="9">
        <v>2021</v>
      </c>
      <c r="Y5" s="19" t="s">
        <v>239</v>
      </c>
      <c r="Z5" s="9">
        <v>2022</v>
      </c>
      <c r="AA5" s="19" t="s">
        <v>240</v>
      </c>
      <c r="AB5" s="9">
        <v>2023</v>
      </c>
      <c r="AC5" s="19" t="s">
        <v>227</v>
      </c>
      <c r="AD5" s="9">
        <v>2024</v>
      </c>
      <c r="AE5" s="9" t="s">
        <v>241</v>
      </c>
      <c r="AF5" s="9">
        <v>2025</v>
      </c>
      <c r="AG5" s="9" t="s">
        <v>242</v>
      </c>
      <c r="AH5" s="53"/>
      <c r="AI5" s="53"/>
      <c r="AJ5" s="53"/>
      <c r="AK5" s="9" t="s">
        <v>362</v>
      </c>
    </row>
    <row r="6" spans="2:37" ht="99.95" customHeight="1" x14ac:dyDescent="0.25">
      <c r="B6" s="183">
        <v>4</v>
      </c>
      <c r="C6" s="9" t="s">
        <v>29</v>
      </c>
      <c r="D6" s="26" t="s">
        <v>246</v>
      </c>
      <c r="E6" s="9" t="s">
        <v>34</v>
      </c>
      <c r="F6" s="26" t="s">
        <v>35</v>
      </c>
      <c r="G6" s="12" t="s">
        <v>220</v>
      </c>
      <c r="H6" s="12" t="s">
        <v>221</v>
      </c>
      <c r="I6" s="26" t="s">
        <v>247</v>
      </c>
      <c r="J6" s="26" t="s">
        <v>248</v>
      </c>
      <c r="K6" s="26" t="s">
        <v>108</v>
      </c>
      <c r="L6" s="37" t="s">
        <v>249</v>
      </c>
      <c r="M6" s="9" t="s">
        <v>23</v>
      </c>
      <c r="N6" s="9" t="s">
        <v>23</v>
      </c>
      <c r="O6" s="14" t="s">
        <v>32</v>
      </c>
      <c r="P6" s="14" t="s">
        <v>20</v>
      </c>
      <c r="Q6" s="9" t="s">
        <v>143</v>
      </c>
      <c r="R6" s="82" t="s">
        <v>174</v>
      </c>
      <c r="S6" s="9" t="s">
        <v>27</v>
      </c>
      <c r="T6" s="9" t="s">
        <v>245</v>
      </c>
      <c r="U6" s="14" t="s">
        <v>41</v>
      </c>
      <c r="V6" s="59">
        <v>2020</v>
      </c>
      <c r="W6" s="82">
        <v>0</v>
      </c>
      <c r="X6" s="59">
        <v>2021</v>
      </c>
      <c r="Y6" s="19" t="s">
        <v>250</v>
      </c>
      <c r="Z6" s="9">
        <v>2022</v>
      </c>
      <c r="AA6" s="19" t="s">
        <v>250</v>
      </c>
      <c r="AB6" s="9">
        <v>2023</v>
      </c>
      <c r="AC6" s="19" t="s">
        <v>251</v>
      </c>
      <c r="AD6" s="9">
        <v>2024</v>
      </c>
      <c r="AE6" s="9" t="s">
        <v>251</v>
      </c>
      <c r="AF6" s="9">
        <v>2025</v>
      </c>
      <c r="AG6" s="9" t="s">
        <v>251</v>
      </c>
      <c r="AH6" s="53"/>
      <c r="AI6" s="53"/>
      <c r="AJ6" s="53"/>
      <c r="AK6" s="9" t="s">
        <v>363</v>
      </c>
    </row>
    <row r="7" spans="2:37" ht="99.95" customHeight="1" x14ac:dyDescent="0.25">
      <c r="B7" s="183">
        <v>5</v>
      </c>
      <c r="C7" s="9" t="s">
        <v>29</v>
      </c>
      <c r="D7" s="96" t="s">
        <v>252</v>
      </c>
      <c r="E7" s="9" t="s">
        <v>34</v>
      </c>
      <c r="F7" s="26" t="s">
        <v>35</v>
      </c>
      <c r="G7" s="95" t="s">
        <v>220</v>
      </c>
      <c r="H7" s="95" t="s">
        <v>221</v>
      </c>
      <c r="I7" s="96" t="s">
        <v>33</v>
      </c>
      <c r="J7" s="96" t="s">
        <v>182</v>
      </c>
      <c r="K7" s="96" t="s">
        <v>33</v>
      </c>
      <c r="L7" s="96" t="s">
        <v>253</v>
      </c>
      <c r="M7" s="9" t="s">
        <v>254</v>
      </c>
      <c r="N7" s="9" t="s">
        <v>254</v>
      </c>
      <c r="O7" s="14" t="s">
        <v>19</v>
      </c>
      <c r="P7" s="14" t="s">
        <v>20</v>
      </c>
      <c r="Q7" s="9" t="s">
        <v>143</v>
      </c>
      <c r="R7" s="60" t="s">
        <v>24</v>
      </c>
      <c r="S7" s="60" t="s">
        <v>24</v>
      </c>
      <c r="T7" s="60" t="s">
        <v>24</v>
      </c>
      <c r="U7" s="14" t="s">
        <v>41</v>
      </c>
      <c r="V7" s="58">
        <v>2020</v>
      </c>
      <c r="W7" s="58">
        <v>0</v>
      </c>
      <c r="X7" s="9">
        <v>2021</v>
      </c>
      <c r="Y7" s="19"/>
      <c r="Z7" s="9">
        <v>2022</v>
      </c>
      <c r="AA7" s="19"/>
      <c r="AB7" s="9">
        <v>2023</v>
      </c>
      <c r="AC7" s="19">
        <v>0.2</v>
      </c>
      <c r="AD7" s="9">
        <v>2024</v>
      </c>
      <c r="AE7" s="9"/>
      <c r="AF7" s="9">
        <v>2025</v>
      </c>
      <c r="AG7" s="19">
        <v>0.3</v>
      </c>
      <c r="AH7" s="68"/>
      <c r="AI7" s="68"/>
      <c r="AJ7" s="68"/>
      <c r="AK7" s="9" t="s">
        <v>364</v>
      </c>
    </row>
    <row r="8" spans="2:37" ht="99.95" customHeight="1" x14ac:dyDescent="0.25">
      <c r="B8" s="183">
        <v>6</v>
      </c>
      <c r="C8" s="9" t="s">
        <v>29</v>
      </c>
      <c r="D8" s="26" t="s">
        <v>257</v>
      </c>
      <c r="E8" s="9" t="s">
        <v>34</v>
      </c>
      <c r="F8" s="26" t="s">
        <v>35</v>
      </c>
      <c r="G8" s="12" t="s">
        <v>220</v>
      </c>
      <c r="H8" s="12" t="s">
        <v>221</v>
      </c>
      <c r="I8" s="26" t="s">
        <v>255</v>
      </c>
      <c r="J8" s="26" t="s">
        <v>108</v>
      </c>
      <c r="K8" s="26" t="s">
        <v>256</v>
      </c>
      <c r="L8" s="37" t="s">
        <v>258</v>
      </c>
      <c r="M8" s="9" t="s">
        <v>23</v>
      </c>
      <c r="N8" s="9" t="s">
        <v>23</v>
      </c>
      <c r="O8" s="14" t="s">
        <v>19</v>
      </c>
      <c r="P8" s="14" t="s">
        <v>20</v>
      </c>
      <c r="Q8" s="9" t="s">
        <v>143</v>
      </c>
      <c r="R8" s="82" t="s">
        <v>21</v>
      </c>
      <c r="S8" s="9" t="s">
        <v>27</v>
      </c>
      <c r="T8" s="9" t="s">
        <v>245</v>
      </c>
      <c r="U8" s="14" t="s">
        <v>41</v>
      </c>
      <c r="V8" s="59">
        <v>2020</v>
      </c>
      <c r="W8" s="69">
        <v>196</v>
      </c>
      <c r="X8" s="16">
        <v>2021</v>
      </c>
      <c r="Y8" s="17"/>
      <c r="Z8" s="16">
        <v>2022</v>
      </c>
      <c r="AA8" s="17" t="s">
        <v>336</v>
      </c>
      <c r="AB8" s="16">
        <v>2023</v>
      </c>
      <c r="AC8" s="112" t="s">
        <v>336</v>
      </c>
      <c r="AD8" s="16">
        <v>2024</v>
      </c>
      <c r="AE8" s="16" t="s">
        <v>336</v>
      </c>
      <c r="AF8" s="16">
        <v>2025</v>
      </c>
      <c r="AG8" s="16"/>
      <c r="AH8" s="53"/>
      <c r="AI8" s="53"/>
      <c r="AJ8" s="53"/>
      <c r="AK8" s="9" t="s">
        <v>365</v>
      </c>
    </row>
    <row r="9" spans="2:37" ht="99.95" customHeight="1" x14ac:dyDescent="0.25">
      <c r="B9" s="183">
        <v>7</v>
      </c>
      <c r="C9" s="9" t="s">
        <v>29</v>
      </c>
      <c r="D9" s="26" t="s">
        <v>259</v>
      </c>
      <c r="E9" s="9" t="s">
        <v>34</v>
      </c>
      <c r="F9" s="26" t="s">
        <v>35</v>
      </c>
      <c r="G9" s="12" t="s">
        <v>220</v>
      </c>
      <c r="H9" s="12" t="s">
        <v>221</v>
      </c>
      <c r="I9" s="26" t="s">
        <v>255</v>
      </c>
      <c r="J9" s="26" t="s">
        <v>108</v>
      </c>
      <c r="K9" s="26" t="s">
        <v>256</v>
      </c>
      <c r="L9" s="37" t="s">
        <v>260</v>
      </c>
      <c r="M9" s="9" t="s">
        <v>23</v>
      </c>
      <c r="N9" s="9" t="s">
        <v>23</v>
      </c>
      <c r="O9" s="14" t="s">
        <v>19</v>
      </c>
      <c r="P9" s="14" t="s">
        <v>20</v>
      </c>
      <c r="Q9" s="9" t="s">
        <v>143</v>
      </c>
      <c r="R9" s="82" t="s">
        <v>21</v>
      </c>
      <c r="S9" s="9" t="s">
        <v>27</v>
      </c>
      <c r="T9" s="9" t="s">
        <v>245</v>
      </c>
      <c r="U9" s="14" t="s">
        <v>41</v>
      </c>
      <c r="V9" s="59">
        <v>2020</v>
      </c>
      <c r="W9" s="97">
        <v>196</v>
      </c>
      <c r="X9" s="16">
        <v>2021</v>
      </c>
      <c r="Y9" s="17"/>
      <c r="Z9" s="16">
        <v>2022</v>
      </c>
      <c r="AA9" s="17" t="s">
        <v>336</v>
      </c>
      <c r="AB9" s="16">
        <v>2023</v>
      </c>
      <c r="AC9" s="112" t="s">
        <v>336</v>
      </c>
      <c r="AD9" s="16">
        <v>2024</v>
      </c>
      <c r="AE9" s="16" t="s">
        <v>336</v>
      </c>
      <c r="AF9" s="16">
        <v>2025</v>
      </c>
      <c r="AG9" s="16"/>
      <c r="AH9" s="53"/>
      <c r="AI9" s="53"/>
      <c r="AJ9" s="53"/>
      <c r="AK9" s="9" t="s">
        <v>366</v>
      </c>
    </row>
    <row r="10" spans="2:37" ht="99.95" customHeight="1" x14ac:dyDescent="0.25">
      <c r="B10" s="183">
        <v>8</v>
      </c>
      <c r="C10" s="9" t="s">
        <v>29</v>
      </c>
      <c r="D10" s="26" t="s">
        <v>384</v>
      </c>
      <c r="E10" s="9" t="s">
        <v>34</v>
      </c>
      <c r="F10" s="26" t="s">
        <v>35</v>
      </c>
      <c r="G10" s="12" t="s">
        <v>220</v>
      </c>
      <c r="H10" s="12" t="s">
        <v>221</v>
      </c>
      <c r="I10" s="26" t="s">
        <v>33</v>
      </c>
      <c r="J10" s="26" t="s">
        <v>261</v>
      </c>
      <c r="K10" s="26" t="s">
        <v>33</v>
      </c>
      <c r="L10" s="13" t="s">
        <v>262</v>
      </c>
      <c r="M10" s="9" t="s">
        <v>23</v>
      </c>
      <c r="N10" s="9" t="s">
        <v>23</v>
      </c>
      <c r="O10" s="14" t="s">
        <v>233</v>
      </c>
      <c r="P10" s="14" t="s">
        <v>20</v>
      </c>
      <c r="Q10" s="9" t="s">
        <v>143</v>
      </c>
      <c r="R10" s="82" t="s">
        <v>24</v>
      </c>
      <c r="S10" s="9" t="s">
        <v>27</v>
      </c>
      <c r="T10" s="9" t="s">
        <v>263</v>
      </c>
      <c r="U10" s="14" t="s">
        <v>41</v>
      </c>
      <c r="V10" s="59">
        <v>2020</v>
      </c>
      <c r="W10" s="82" t="s">
        <v>26</v>
      </c>
      <c r="X10" s="9">
        <v>2021</v>
      </c>
      <c r="Y10" s="19"/>
      <c r="Z10" s="9">
        <v>2022</v>
      </c>
      <c r="AA10" s="19"/>
      <c r="AB10" s="9">
        <v>2023</v>
      </c>
      <c r="AC10" s="100">
        <v>0.4</v>
      </c>
      <c r="AD10" s="9">
        <v>2024</v>
      </c>
      <c r="AE10" s="9"/>
      <c r="AF10" s="9">
        <v>2025</v>
      </c>
      <c r="AG10" s="9"/>
      <c r="AH10" s="53"/>
      <c r="AI10" s="53"/>
      <c r="AJ10" s="53"/>
      <c r="AK10" s="9" t="s">
        <v>367</v>
      </c>
    </row>
    <row r="11" spans="2:37" ht="99.95" customHeight="1" x14ac:dyDescent="0.25">
      <c r="B11" s="183">
        <v>9</v>
      </c>
      <c r="C11" s="9" t="s">
        <v>29</v>
      </c>
      <c r="D11" s="26" t="s">
        <v>385</v>
      </c>
      <c r="E11" s="9" t="s">
        <v>34</v>
      </c>
      <c r="F11" s="26" t="s">
        <v>35</v>
      </c>
      <c r="G11" s="12" t="s">
        <v>220</v>
      </c>
      <c r="H11" s="12" t="s">
        <v>221</v>
      </c>
      <c r="I11" s="26" t="s">
        <v>33</v>
      </c>
      <c r="J11" s="26" t="s">
        <v>264</v>
      </c>
      <c r="K11" s="26" t="s">
        <v>264</v>
      </c>
      <c r="L11" s="26" t="s">
        <v>265</v>
      </c>
      <c r="M11" s="9" t="s">
        <v>254</v>
      </c>
      <c r="N11" s="9" t="s">
        <v>254</v>
      </c>
      <c r="O11" s="14"/>
      <c r="P11" s="14" t="s">
        <v>20</v>
      </c>
      <c r="Q11" s="9" t="s">
        <v>143</v>
      </c>
      <c r="R11" s="82" t="s">
        <v>24</v>
      </c>
      <c r="S11" s="82" t="s">
        <v>24</v>
      </c>
      <c r="T11" s="82" t="s">
        <v>24</v>
      </c>
      <c r="U11" s="14" t="s">
        <v>41</v>
      </c>
      <c r="V11" s="59">
        <v>2020</v>
      </c>
      <c r="W11" s="59">
        <v>0</v>
      </c>
      <c r="X11" s="9">
        <v>2021</v>
      </c>
      <c r="Y11" s="19"/>
      <c r="Z11" s="9">
        <v>2022</v>
      </c>
      <c r="AA11" s="101" t="s">
        <v>266</v>
      </c>
      <c r="AB11" s="9">
        <v>2023</v>
      </c>
      <c r="AC11" s="68"/>
      <c r="AD11" s="9">
        <v>2024</v>
      </c>
      <c r="AE11" s="9"/>
      <c r="AF11" s="9">
        <v>2025</v>
      </c>
      <c r="AG11" s="9"/>
      <c r="AH11" s="53"/>
      <c r="AI11" s="53"/>
      <c r="AJ11" s="53"/>
      <c r="AK11" s="9" t="s">
        <v>368</v>
      </c>
    </row>
    <row r="12" spans="2:37" ht="99.95" customHeight="1" x14ac:dyDescent="0.25">
      <c r="B12" s="183">
        <v>10</v>
      </c>
      <c r="C12" s="9" t="s">
        <v>29</v>
      </c>
      <c r="D12" s="26" t="s">
        <v>267</v>
      </c>
      <c r="E12" s="9" t="s">
        <v>34</v>
      </c>
      <c r="F12" s="26" t="s">
        <v>35</v>
      </c>
      <c r="G12" s="12" t="s">
        <v>220</v>
      </c>
      <c r="H12" s="12" t="s">
        <v>221</v>
      </c>
      <c r="I12" s="26" t="s">
        <v>268</v>
      </c>
      <c r="J12" s="26" t="s">
        <v>108</v>
      </c>
      <c r="K12" s="25" t="s">
        <v>269</v>
      </c>
      <c r="L12" s="26" t="s">
        <v>270</v>
      </c>
      <c r="M12" s="79" t="s">
        <v>23</v>
      </c>
      <c r="N12" s="79" t="s">
        <v>23</v>
      </c>
      <c r="O12" s="82" t="s">
        <v>19</v>
      </c>
      <c r="P12" s="14" t="s">
        <v>20</v>
      </c>
      <c r="Q12" s="9" t="s">
        <v>143</v>
      </c>
      <c r="R12" s="82" t="s">
        <v>24</v>
      </c>
      <c r="S12" s="82" t="s">
        <v>27</v>
      </c>
      <c r="T12" s="82" t="s">
        <v>245</v>
      </c>
      <c r="U12" s="14" t="s">
        <v>41</v>
      </c>
      <c r="V12" s="59">
        <v>2020</v>
      </c>
      <c r="W12" s="98">
        <v>18144</v>
      </c>
      <c r="X12" s="58">
        <v>2021</v>
      </c>
      <c r="Y12" s="19">
        <v>0.05</v>
      </c>
      <c r="Z12" s="9">
        <v>2022</v>
      </c>
      <c r="AA12" s="102">
        <v>0.04</v>
      </c>
      <c r="AB12" s="9">
        <v>2023</v>
      </c>
      <c r="AC12" s="102">
        <v>0.03</v>
      </c>
      <c r="AD12" s="9">
        <v>2024</v>
      </c>
      <c r="AE12" s="102">
        <v>0.02</v>
      </c>
      <c r="AF12" s="9">
        <v>2025</v>
      </c>
      <c r="AG12" s="102">
        <v>0.01</v>
      </c>
      <c r="AH12" s="53"/>
      <c r="AI12" s="53"/>
      <c r="AJ12" s="53"/>
      <c r="AK12" s="9" t="s">
        <v>369</v>
      </c>
    </row>
    <row r="13" spans="2:37" ht="99.95" customHeight="1" x14ac:dyDescent="0.25">
      <c r="B13" s="183">
        <v>11</v>
      </c>
      <c r="C13" s="9" t="s">
        <v>29</v>
      </c>
      <c r="D13" s="26" t="s">
        <v>386</v>
      </c>
      <c r="E13" s="9" t="s">
        <v>34</v>
      </c>
      <c r="F13" s="26" t="s">
        <v>35</v>
      </c>
      <c r="G13" s="12" t="s">
        <v>220</v>
      </c>
      <c r="H13" s="12" t="s">
        <v>271</v>
      </c>
      <c r="I13" s="26" t="s">
        <v>272</v>
      </c>
      <c r="J13" s="26" t="s">
        <v>243</v>
      </c>
      <c r="K13" s="26" t="s">
        <v>33</v>
      </c>
      <c r="L13" s="26" t="s">
        <v>273</v>
      </c>
      <c r="M13" s="79" t="s">
        <v>23</v>
      </c>
      <c r="N13" s="79" t="s">
        <v>23</v>
      </c>
      <c r="O13" s="82" t="s">
        <v>19</v>
      </c>
      <c r="P13" s="14" t="s">
        <v>20</v>
      </c>
      <c r="Q13" s="9" t="s">
        <v>143</v>
      </c>
      <c r="R13" s="82" t="s">
        <v>21</v>
      </c>
      <c r="S13" s="82" t="s">
        <v>27</v>
      </c>
      <c r="T13" s="82" t="s">
        <v>245</v>
      </c>
      <c r="U13" s="82" t="s">
        <v>41</v>
      </c>
      <c r="V13" s="59">
        <v>2020</v>
      </c>
      <c r="W13" s="98">
        <v>1100</v>
      </c>
      <c r="X13" s="69">
        <v>2021</v>
      </c>
      <c r="Y13" s="17" t="s">
        <v>226</v>
      </c>
      <c r="Z13" s="16">
        <v>2022</v>
      </c>
      <c r="AA13" s="112" t="s">
        <v>303</v>
      </c>
      <c r="AB13" s="16">
        <v>2023</v>
      </c>
      <c r="AC13" s="112" t="s">
        <v>335</v>
      </c>
      <c r="AD13" s="16">
        <v>2024</v>
      </c>
      <c r="AE13" s="112" t="s">
        <v>335</v>
      </c>
      <c r="AF13" s="16">
        <v>2025</v>
      </c>
      <c r="AG13" s="113" t="s">
        <v>241</v>
      </c>
      <c r="AH13" s="53"/>
      <c r="AI13" s="53"/>
      <c r="AJ13" s="53"/>
      <c r="AK13" s="9" t="s">
        <v>370</v>
      </c>
    </row>
    <row r="14" spans="2:37" ht="99.95" customHeight="1" x14ac:dyDescent="0.25">
      <c r="B14" s="183">
        <v>12</v>
      </c>
      <c r="C14" s="9" t="s">
        <v>29</v>
      </c>
      <c r="D14" s="26" t="s">
        <v>280</v>
      </c>
      <c r="E14" s="9" t="s">
        <v>34</v>
      </c>
      <c r="F14" s="26" t="s">
        <v>35</v>
      </c>
      <c r="G14" s="12" t="s">
        <v>220</v>
      </c>
      <c r="H14" s="12" t="s">
        <v>271</v>
      </c>
      <c r="I14" s="26" t="s">
        <v>275</v>
      </c>
      <c r="J14" s="26" t="s">
        <v>276</v>
      </c>
      <c r="K14" s="26" t="s">
        <v>277</v>
      </c>
      <c r="L14" s="26" t="s">
        <v>278</v>
      </c>
      <c r="M14" s="79" t="s">
        <v>23</v>
      </c>
      <c r="N14" s="79" t="s">
        <v>23</v>
      </c>
      <c r="O14" s="82" t="s">
        <v>19</v>
      </c>
      <c r="P14" s="14" t="s">
        <v>20</v>
      </c>
      <c r="Q14" s="9" t="s">
        <v>143</v>
      </c>
      <c r="R14" s="59" t="s">
        <v>174</v>
      </c>
      <c r="S14" s="82" t="s">
        <v>27</v>
      </c>
      <c r="T14" s="82" t="s">
        <v>245</v>
      </c>
      <c r="U14" s="82" t="s">
        <v>41</v>
      </c>
      <c r="V14" s="59">
        <v>2020</v>
      </c>
      <c r="W14" s="59">
        <v>6</v>
      </c>
      <c r="X14" s="58">
        <v>2021</v>
      </c>
      <c r="Y14" s="103" t="s">
        <v>279</v>
      </c>
      <c r="Z14" s="80">
        <v>2022</v>
      </c>
      <c r="AA14" s="73">
        <v>45</v>
      </c>
      <c r="AB14" s="80">
        <v>2023</v>
      </c>
      <c r="AC14" s="99">
        <v>90</v>
      </c>
      <c r="AD14" s="80">
        <v>2024</v>
      </c>
      <c r="AE14" s="99">
        <v>60</v>
      </c>
      <c r="AF14" s="80">
        <v>2025</v>
      </c>
      <c r="AG14" s="99">
        <v>60</v>
      </c>
      <c r="AH14" s="53"/>
      <c r="AI14" s="53"/>
      <c r="AJ14" s="53"/>
      <c r="AK14" s="9" t="s">
        <v>371</v>
      </c>
    </row>
    <row r="15" spans="2:37" ht="99.95" customHeight="1" x14ac:dyDescent="0.25">
      <c r="B15" s="183">
        <v>13</v>
      </c>
      <c r="C15" s="9" t="s">
        <v>29</v>
      </c>
      <c r="D15" s="26" t="s">
        <v>281</v>
      </c>
      <c r="E15" s="9" t="s">
        <v>34</v>
      </c>
      <c r="F15" s="26" t="s">
        <v>35</v>
      </c>
      <c r="G15" s="12" t="s">
        <v>220</v>
      </c>
      <c r="H15" s="12" t="s">
        <v>271</v>
      </c>
      <c r="I15" s="26" t="s">
        <v>275</v>
      </c>
      <c r="J15" s="26" t="s">
        <v>276</v>
      </c>
      <c r="K15" s="26" t="s">
        <v>277</v>
      </c>
      <c r="L15" s="26" t="s">
        <v>282</v>
      </c>
      <c r="M15" s="9" t="s">
        <v>23</v>
      </c>
      <c r="N15" s="9" t="s">
        <v>23</v>
      </c>
      <c r="O15" s="14" t="s">
        <v>19</v>
      </c>
      <c r="P15" s="14" t="s">
        <v>20</v>
      </c>
      <c r="Q15" s="9" t="s">
        <v>143</v>
      </c>
      <c r="R15" s="59" t="s">
        <v>174</v>
      </c>
      <c r="S15" s="82" t="s">
        <v>27</v>
      </c>
      <c r="T15" s="82" t="s">
        <v>245</v>
      </c>
      <c r="U15" s="14" t="s">
        <v>41</v>
      </c>
      <c r="V15" s="59">
        <v>2019</v>
      </c>
      <c r="W15" s="59">
        <v>0</v>
      </c>
      <c r="X15" s="58">
        <v>2021</v>
      </c>
      <c r="Y15" s="59">
        <v>1</v>
      </c>
      <c r="Z15" s="9">
        <v>2022</v>
      </c>
      <c r="AA15" s="105">
        <v>2</v>
      </c>
      <c r="AB15" s="9">
        <v>2023</v>
      </c>
      <c r="AC15" s="106">
        <v>3</v>
      </c>
      <c r="AD15" s="9">
        <v>2024</v>
      </c>
      <c r="AE15" s="106">
        <v>4</v>
      </c>
      <c r="AF15" s="9">
        <v>2025</v>
      </c>
      <c r="AG15" s="106">
        <v>5</v>
      </c>
      <c r="AH15" s="53"/>
      <c r="AI15" s="53"/>
      <c r="AJ15" s="53"/>
      <c r="AK15" s="9" t="s">
        <v>372</v>
      </c>
    </row>
    <row r="16" spans="2:37" ht="99.95" customHeight="1" x14ac:dyDescent="0.25">
      <c r="B16" s="183">
        <v>14</v>
      </c>
      <c r="C16" s="9" t="s">
        <v>29</v>
      </c>
      <c r="D16" s="26" t="s">
        <v>284</v>
      </c>
      <c r="E16" s="9" t="s">
        <v>34</v>
      </c>
      <c r="F16" s="26" t="s">
        <v>35</v>
      </c>
      <c r="G16" s="12" t="s">
        <v>220</v>
      </c>
      <c r="H16" s="12" t="s">
        <v>283</v>
      </c>
      <c r="I16" s="107" t="s">
        <v>269</v>
      </c>
      <c r="J16" s="26" t="s">
        <v>285</v>
      </c>
      <c r="K16" s="26" t="s">
        <v>286</v>
      </c>
      <c r="L16" s="26" t="s">
        <v>287</v>
      </c>
      <c r="M16" s="9" t="s">
        <v>23</v>
      </c>
      <c r="N16" s="9" t="s">
        <v>23</v>
      </c>
      <c r="O16" s="14" t="s">
        <v>19</v>
      </c>
      <c r="P16" s="14" t="s">
        <v>20</v>
      </c>
      <c r="Q16" s="9" t="s">
        <v>143</v>
      </c>
      <c r="R16" s="82" t="s">
        <v>174</v>
      </c>
      <c r="S16" s="82" t="s">
        <v>27</v>
      </c>
      <c r="T16" s="82" t="s">
        <v>174</v>
      </c>
      <c r="U16" s="14" t="s">
        <v>41</v>
      </c>
      <c r="V16" s="59">
        <v>2020</v>
      </c>
      <c r="W16" s="59">
        <v>0</v>
      </c>
      <c r="X16" s="58">
        <v>2021</v>
      </c>
      <c r="Y16" s="19" t="s">
        <v>288</v>
      </c>
      <c r="Z16" s="9">
        <v>2022</v>
      </c>
      <c r="AA16" s="105" t="s">
        <v>289</v>
      </c>
      <c r="AB16" s="9">
        <v>2023</v>
      </c>
      <c r="AC16" s="105" t="s">
        <v>290</v>
      </c>
      <c r="AD16" s="9">
        <v>2024</v>
      </c>
      <c r="AE16" s="105" t="s">
        <v>291</v>
      </c>
      <c r="AF16" s="9">
        <v>2025</v>
      </c>
      <c r="AG16" s="105" t="s">
        <v>292</v>
      </c>
      <c r="AH16" s="53"/>
      <c r="AI16" s="53"/>
      <c r="AJ16" s="53"/>
      <c r="AK16" s="9" t="s">
        <v>373</v>
      </c>
    </row>
    <row r="17" spans="2:37" ht="99.95" customHeight="1" x14ac:dyDescent="0.25">
      <c r="B17" s="183">
        <v>15</v>
      </c>
      <c r="C17" s="9" t="s">
        <v>29</v>
      </c>
      <c r="D17" s="26" t="s">
        <v>293</v>
      </c>
      <c r="E17" s="9" t="s">
        <v>34</v>
      </c>
      <c r="F17" s="26" t="s">
        <v>35</v>
      </c>
      <c r="G17" s="12" t="s">
        <v>220</v>
      </c>
      <c r="H17" s="12" t="s">
        <v>283</v>
      </c>
      <c r="I17" s="26" t="s">
        <v>294</v>
      </c>
      <c r="J17" s="26" t="s">
        <v>295</v>
      </c>
      <c r="K17" s="26" t="s">
        <v>182</v>
      </c>
      <c r="L17" s="37" t="s">
        <v>296</v>
      </c>
      <c r="M17" s="9" t="s">
        <v>23</v>
      </c>
      <c r="N17" s="9" t="s">
        <v>23</v>
      </c>
      <c r="O17" s="14" t="s">
        <v>19</v>
      </c>
      <c r="P17" s="14" t="s">
        <v>20</v>
      </c>
      <c r="Q17" s="9" t="s">
        <v>143</v>
      </c>
      <c r="R17" s="82" t="s">
        <v>21</v>
      </c>
      <c r="S17" s="82" t="s">
        <v>27</v>
      </c>
      <c r="T17" s="82" t="s">
        <v>245</v>
      </c>
      <c r="U17" s="82" t="s">
        <v>306</v>
      </c>
      <c r="V17" s="59">
        <v>2020</v>
      </c>
      <c r="W17" s="82">
        <v>0</v>
      </c>
      <c r="X17" s="69">
        <v>2021</v>
      </c>
      <c r="Y17" s="104">
        <v>5</v>
      </c>
      <c r="Z17" s="16">
        <v>2022</v>
      </c>
      <c r="AA17" s="104">
        <v>10</v>
      </c>
      <c r="AB17" s="16">
        <v>2023</v>
      </c>
      <c r="AC17" s="104">
        <v>15</v>
      </c>
      <c r="AD17" s="16">
        <v>2024</v>
      </c>
      <c r="AE17" s="104">
        <v>15</v>
      </c>
      <c r="AF17" s="16">
        <v>2025</v>
      </c>
      <c r="AG17" s="69">
        <v>20</v>
      </c>
      <c r="AH17" s="53"/>
      <c r="AI17" s="53"/>
      <c r="AJ17" s="53"/>
      <c r="AK17" s="9" t="s">
        <v>374</v>
      </c>
    </row>
    <row r="18" spans="2:37" ht="99.95" customHeight="1" x14ac:dyDescent="0.25">
      <c r="B18" s="183">
        <v>16</v>
      </c>
      <c r="C18" s="9" t="s">
        <v>29</v>
      </c>
      <c r="D18" s="26" t="s">
        <v>298</v>
      </c>
      <c r="E18" s="9" t="s">
        <v>34</v>
      </c>
      <c r="F18" s="26" t="s">
        <v>35</v>
      </c>
      <c r="G18" s="12" t="s">
        <v>220</v>
      </c>
      <c r="H18" s="12" t="s">
        <v>283</v>
      </c>
      <c r="I18" s="25" t="s">
        <v>299</v>
      </c>
      <c r="J18" s="25" t="s">
        <v>300</v>
      </c>
      <c r="K18" s="25" t="s">
        <v>301</v>
      </c>
      <c r="L18" s="37" t="s">
        <v>302</v>
      </c>
      <c r="M18" s="9" t="s">
        <v>23</v>
      </c>
      <c r="N18" s="9" t="s">
        <v>23</v>
      </c>
      <c r="O18" s="14" t="s">
        <v>19</v>
      </c>
      <c r="P18" s="14" t="s">
        <v>20</v>
      </c>
      <c r="Q18" s="9" t="s">
        <v>143</v>
      </c>
      <c r="R18" s="82" t="s">
        <v>21</v>
      </c>
      <c r="S18" s="82" t="s">
        <v>27</v>
      </c>
      <c r="T18" s="82" t="s">
        <v>245</v>
      </c>
      <c r="U18" s="82" t="s">
        <v>41</v>
      </c>
      <c r="V18" s="59">
        <v>2020</v>
      </c>
      <c r="W18" s="59">
        <v>986</v>
      </c>
      <c r="X18" s="58">
        <v>2021</v>
      </c>
      <c r="Y18" s="19" t="s">
        <v>251</v>
      </c>
      <c r="Z18" s="9">
        <v>2022</v>
      </c>
      <c r="AA18" s="92" t="s">
        <v>274</v>
      </c>
      <c r="AB18" s="9">
        <v>2023</v>
      </c>
      <c r="AC18" s="105" t="s">
        <v>244</v>
      </c>
      <c r="AD18" s="9">
        <v>2024</v>
      </c>
      <c r="AE18" s="92" t="s">
        <v>244</v>
      </c>
      <c r="AF18" s="9">
        <v>2025</v>
      </c>
      <c r="AG18" s="105" t="s">
        <v>303</v>
      </c>
      <c r="AH18" s="53"/>
      <c r="AI18" s="53"/>
      <c r="AJ18" s="53"/>
      <c r="AK18" s="9" t="s">
        <v>375</v>
      </c>
    </row>
    <row r="19" spans="2:37" ht="99.95" customHeight="1" x14ac:dyDescent="0.25">
      <c r="B19" s="183">
        <v>17</v>
      </c>
      <c r="C19" s="9" t="s">
        <v>29</v>
      </c>
      <c r="D19" s="26" t="s">
        <v>304</v>
      </c>
      <c r="E19" s="9" t="s">
        <v>34</v>
      </c>
      <c r="F19" s="26" t="s">
        <v>35</v>
      </c>
      <c r="G19" s="12" t="s">
        <v>220</v>
      </c>
      <c r="H19" s="12" t="s">
        <v>283</v>
      </c>
      <c r="I19" s="25" t="s">
        <v>299</v>
      </c>
      <c r="J19" s="25" t="s">
        <v>269</v>
      </c>
      <c r="K19" s="25" t="s">
        <v>269</v>
      </c>
      <c r="L19" s="26" t="s">
        <v>305</v>
      </c>
      <c r="M19" s="9" t="s">
        <v>23</v>
      </c>
      <c r="N19" s="9" t="s">
        <v>23</v>
      </c>
      <c r="O19" s="14" t="s">
        <v>19</v>
      </c>
      <c r="P19" s="14" t="s">
        <v>20</v>
      </c>
      <c r="Q19" s="9" t="s">
        <v>143</v>
      </c>
      <c r="R19" s="82" t="s">
        <v>21</v>
      </c>
      <c r="S19" s="82" t="s">
        <v>27</v>
      </c>
      <c r="T19" s="82" t="s">
        <v>245</v>
      </c>
      <c r="U19" s="82" t="s">
        <v>306</v>
      </c>
      <c r="V19" s="59">
        <v>2020</v>
      </c>
      <c r="W19" s="114">
        <v>2142</v>
      </c>
      <c r="X19" s="58">
        <v>2021</v>
      </c>
      <c r="Y19" s="19" t="s">
        <v>307</v>
      </c>
      <c r="Z19" s="9">
        <v>2022</v>
      </c>
      <c r="AA19" s="92" t="s">
        <v>251</v>
      </c>
      <c r="AB19" s="9">
        <v>2023</v>
      </c>
      <c r="AC19" s="105" t="s">
        <v>251</v>
      </c>
      <c r="AD19" s="9">
        <v>2024</v>
      </c>
      <c r="AE19" s="92" t="s">
        <v>251</v>
      </c>
      <c r="AF19" s="9">
        <v>2025</v>
      </c>
      <c r="AG19" s="105" t="s">
        <v>308</v>
      </c>
      <c r="AH19" s="53"/>
      <c r="AI19" s="53"/>
      <c r="AJ19" s="53"/>
      <c r="AK19" s="9" t="s">
        <v>376</v>
      </c>
    </row>
    <row r="20" spans="2:37" ht="99.95" customHeight="1" x14ac:dyDescent="0.25">
      <c r="B20" s="183">
        <v>18</v>
      </c>
      <c r="C20" s="9" t="s">
        <v>29</v>
      </c>
      <c r="D20" s="26" t="s">
        <v>309</v>
      </c>
      <c r="E20" s="9" t="s">
        <v>34</v>
      </c>
      <c r="F20" s="26" t="s">
        <v>35</v>
      </c>
      <c r="G20" s="12" t="s">
        <v>220</v>
      </c>
      <c r="H20" s="12" t="s">
        <v>283</v>
      </c>
      <c r="I20" s="26" t="s">
        <v>108</v>
      </c>
      <c r="J20" s="26" t="s">
        <v>108</v>
      </c>
      <c r="K20" s="26" t="s">
        <v>108</v>
      </c>
      <c r="L20" s="37" t="s">
        <v>310</v>
      </c>
      <c r="M20" s="9" t="s">
        <v>23</v>
      </c>
      <c r="N20" s="9" t="s">
        <v>23</v>
      </c>
      <c r="O20" s="14" t="s">
        <v>19</v>
      </c>
      <c r="P20" s="14" t="s">
        <v>20</v>
      </c>
      <c r="Q20" s="9" t="s">
        <v>143</v>
      </c>
      <c r="R20" s="82" t="s">
        <v>174</v>
      </c>
      <c r="S20" s="82" t="s">
        <v>27</v>
      </c>
      <c r="T20" s="82" t="s">
        <v>174</v>
      </c>
      <c r="U20" s="82" t="s">
        <v>41</v>
      </c>
      <c r="V20" s="59">
        <v>2020</v>
      </c>
      <c r="W20" s="59">
        <v>62</v>
      </c>
      <c r="X20" s="58">
        <v>2021</v>
      </c>
      <c r="Y20" s="92">
        <v>1</v>
      </c>
      <c r="Z20" s="9">
        <v>2022</v>
      </c>
      <c r="AA20" s="92">
        <v>1</v>
      </c>
      <c r="AB20" s="9">
        <v>2023</v>
      </c>
      <c r="AC20" s="60">
        <v>1</v>
      </c>
      <c r="AD20" s="9">
        <v>2024</v>
      </c>
      <c r="AE20" s="58">
        <v>1</v>
      </c>
      <c r="AF20" s="9">
        <v>2025</v>
      </c>
      <c r="AG20" s="58">
        <v>1</v>
      </c>
      <c r="AH20" s="53"/>
      <c r="AI20" s="53"/>
      <c r="AJ20" s="53"/>
      <c r="AK20" s="9" t="s">
        <v>377</v>
      </c>
    </row>
    <row r="21" spans="2:37" ht="99.95" customHeight="1" x14ac:dyDescent="0.25">
      <c r="B21" s="183">
        <v>19</v>
      </c>
      <c r="C21" s="9" t="s">
        <v>29</v>
      </c>
      <c r="D21" s="26" t="s">
        <v>311</v>
      </c>
      <c r="E21" s="9" t="s">
        <v>34</v>
      </c>
      <c r="F21" s="26" t="s">
        <v>35</v>
      </c>
      <c r="G21" s="12" t="s">
        <v>220</v>
      </c>
      <c r="H21" s="12" t="s">
        <v>312</v>
      </c>
      <c r="I21" s="26" t="s">
        <v>313</v>
      </c>
      <c r="J21" s="26" t="s">
        <v>314</v>
      </c>
      <c r="K21" s="26" t="s">
        <v>315</v>
      </c>
      <c r="L21" s="81" t="s">
        <v>316</v>
      </c>
      <c r="M21" s="9" t="s">
        <v>23</v>
      </c>
      <c r="N21" s="9" t="s">
        <v>23</v>
      </c>
      <c r="O21" s="14" t="s">
        <v>19</v>
      </c>
      <c r="P21" s="14" t="s">
        <v>20</v>
      </c>
      <c r="Q21" s="9" t="s">
        <v>143</v>
      </c>
      <c r="R21" s="82" t="s">
        <v>21</v>
      </c>
      <c r="S21" s="82" t="s">
        <v>27</v>
      </c>
      <c r="T21" s="82" t="s">
        <v>245</v>
      </c>
      <c r="U21" s="82" t="s">
        <v>297</v>
      </c>
      <c r="V21" s="59">
        <v>2020</v>
      </c>
      <c r="W21" s="59">
        <v>0</v>
      </c>
      <c r="X21" s="58">
        <v>2021</v>
      </c>
      <c r="Y21" s="58">
        <v>20</v>
      </c>
      <c r="Z21" s="9">
        <v>2022</v>
      </c>
      <c r="AA21" s="58">
        <v>40</v>
      </c>
      <c r="AB21" s="9">
        <v>2023</v>
      </c>
      <c r="AC21" s="58">
        <v>50</v>
      </c>
      <c r="AD21" s="9">
        <v>2024</v>
      </c>
      <c r="AE21" s="58">
        <v>60</v>
      </c>
      <c r="AF21" s="9">
        <v>2025</v>
      </c>
      <c r="AG21" s="58">
        <v>70</v>
      </c>
      <c r="AH21" s="53"/>
      <c r="AI21" s="53"/>
      <c r="AJ21" s="53"/>
      <c r="AK21" s="9" t="s">
        <v>378</v>
      </c>
    </row>
    <row r="22" spans="2:37" ht="99.95" customHeight="1" x14ac:dyDescent="0.25">
      <c r="B22" s="189">
        <v>20</v>
      </c>
      <c r="C22" s="18" t="s">
        <v>29</v>
      </c>
      <c r="D22" s="26" t="s">
        <v>319</v>
      </c>
      <c r="E22" s="9" t="s">
        <v>34</v>
      </c>
      <c r="F22" s="26" t="s">
        <v>35</v>
      </c>
      <c r="G22" s="12" t="s">
        <v>317</v>
      </c>
      <c r="H22" s="12" t="s">
        <v>312</v>
      </c>
      <c r="I22" s="26" t="s">
        <v>318</v>
      </c>
      <c r="J22" s="26" t="s">
        <v>320</v>
      </c>
      <c r="K22" s="25" t="s">
        <v>33</v>
      </c>
      <c r="L22" s="26" t="s">
        <v>321</v>
      </c>
      <c r="M22" s="82" t="s">
        <v>23</v>
      </c>
      <c r="N22" s="82" t="s">
        <v>23</v>
      </c>
      <c r="O22" s="82" t="s">
        <v>19</v>
      </c>
      <c r="P22" s="82" t="s">
        <v>20</v>
      </c>
      <c r="Q22" s="9" t="s">
        <v>143</v>
      </c>
      <c r="R22" s="82" t="s">
        <v>21</v>
      </c>
      <c r="S22" s="82" t="s">
        <v>27</v>
      </c>
      <c r="T22" s="82" t="s">
        <v>245</v>
      </c>
      <c r="U22" s="82" t="s">
        <v>41</v>
      </c>
      <c r="V22" s="59">
        <v>2020</v>
      </c>
      <c r="W22" s="98">
        <v>2142</v>
      </c>
      <c r="X22" s="58">
        <v>2021</v>
      </c>
      <c r="Y22" s="60" t="s">
        <v>307</v>
      </c>
      <c r="Z22" s="9">
        <v>2022</v>
      </c>
      <c r="AA22" s="92" t="s">
        <v>251</v>
      </c>
      <c r="AB22" s="9">
        <v>2023</v>
      </c>
      <c r="AC22" s="92" t="s">
        <v>274</v>
      </c>
      <c r="AD22" s="9">
        <v>2024</v>
      </c>
      <c r="AE22" s="105" t="s">
        <v>334</v>
      </c>
      <c r="AF22" s="9">
        <v>2025</v>
      </c>
      <c r="AG22" s="105" t="s">
        <v>335</v>
      </c>
      <c r="AH22" s="53"/>
      <c r="AI22" s="53"/>
      <c r="AJ22" s="53"/>
      <c r="AK22" s="9" t="s">
        <v>379</v>
      </c>
    </row>
    <row r="23" spans="2:37" ht="99.95" customHeight="1" x14ac:dyDescent="0.25">
      <c r="B23" s="189">
        <v>21</v>
      </c>
      <c r="C23" s="18" t="s">
        <v>29</v>
      </c>
      <c r="D23" s="26" t="s">
        <v>322</v>
      </c>
      <c r="E23" s="9" t="s">
        <v>34</v>
      </c>
      <c r="F23" s="26" t="s">
        <v>35</v>
      </c>
      <c r="G23" s="12" t="s">
        <v>317</v>
      </c>
      <c r="H23" s="12" t="s">
        <v>323</v>
      </c>
      <c r="I23" s="26" t="s">
        <v>324</v>
      </c>
      <c r="J23" s="26" t="s">
        <v>325</v>
      </c>
      <c r="K23" s="26" t="s">
        <v>33</v>
      </c>
      <c r="L23" s="26" t="s">
        <v>326</v>
      </c>
      <c r="M23" s="82" t="s">
        <v>23</v>
      </c>
      <c r="N23" s="82" t="s">
        <v>23</v>
      </c>
      <c r="O23" s="82" t="s">
        <v>19</v>
      </c>
      <c r="P23" s="82" t="s">
        <v>20</v>
      </c>
      <c r="Q23" s="9" t="s">
        <v>143</v>
      </c>
      <c r="R23" s="82" t="s">
        <v>21</v>
      </c>
      <c r="S23" s="82" t="s">
        <v>27</v>
      </c>
      <c r="T23" s="82" t="s">
        <v>245</v>
      </c>
      <c r="U23" s="82" t="s">
        <v>297</v>
      </c>
      <c r="V23" s="59">
        <v>2020</v>
      </c>
      <c r="W23" s="59">
        <v>43</v>
      </c>
      <c r="X23" s="58">
        <v>2021</v>
      </c>
      <c r="Y23" s="58">
        <v>40</v>
      </c>
      <c r="Z23" s="9">
        <v>2022</v>
      </c>
      <c r="AA23" s="58">
        <v>35</v>
      </c>
      <c r="AB23" s="9">
        <v>2023</v>
      </c>
      <c r="AC23" s="58">
        <v>30</v>
      </c>
      <c r="AD23" s="9">
        <v>2024</v>
      </c>
      <c r="AE23" s="58">
        <v>20</v>
      </c>
      <c r="AF23" s="9">
        <v>2025</v>
      </c>
      <c r="AG23" s="58">
        <v>0</v>
      </c>
      <c r="AH23" s="53"/>
      <c r="AI23" s="53"/>
      <c r="AJ23" s="53"/>
      <c r="AK23" s="9" t="s">
        <v>380</v>
      </c>
    </row>
  </sheetData>
  <mergeCells count="5">
    <mergeCell ref="J2:K2"/>
    <mergeCell ref="M2:N2"/>
    <mergeCell ref="R2:T2"/>
    <mergeCell ref="V2:W2"/>
    <mergeCell ref="X2:A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K36"/>
  <sheetViews>
    <sheetView topLeftCell="O1" zoomScaleNormal="100" workbookViewId="0">
      <selection activeCell="H66" sqref="H66"/>
    </sheetView>
  </sheetViews>
  <sheetFormatPr defaultRowHeight="15" x14ac:dyDescent="0.25"/>
  <cols>
    <col min="2" max="2" width="4" customWidth="1"/>
    <col min="4" max="4" width="18.7109375" customWidth="1"/>
    <col min="37" max="37" width="12.140625" customWidth="1"/>
  </cols>
  <sheetData>
    <row r="3" spans="2:37" x14ac:dyDescent="0.25">
      <c r="C3" s="117">
        <v>1</v>
      </c>
      <c r="D3" s="117">
        <v>2</v>
      </c>
      <c r="E3" s="117">
        <v>3</v>
      </c>
      <c r="F3" s="117">
        <v>4</v>
      </c>
      <c r="G3" s="117">
        <v>5</v>
      </c>
      <c r="H3" s="117">
        <v>6</v>
      </c>
      <c r="I3" s="117">
        <v>7</v>
      </c>
      <c r="J3" s="117">
        <v>8</v>
      </c>
      <c r="K3" s="117">
        <v>9</v>
      </c>
      <c r="L3" s="117">
        <v>10</v>
      </c>
      <c r="M3" s="117">
        <v>11</v>
      </c>
      <c r="N3" s="117">
        <v>12</v>
      </c>
      <c r="O3" s="117">
        <v>13</v>
      </c>
      <c r="P3" s="117">
        <v>14</v>
      </c>
      <c r="Q3" s="117">
        <v>15</v>
      </c>
      <c r="R3" s="117">
        <v>16</v>
      </c>
      <c r="S3" s="117">
        <v>17</v>
      </c>
      <c r="T3" s="117">
        <v>18</v>
      </c>
      <c r="U3" s="117">
        <v>19</v>
      </c>
      <c r="V3" s="117">
        <v>20</v>
      </c>
      <c r="W3" s="117">
        <v>21</v>
      </c>
      <c r="X3" s="117">
        <v>22</v>
      </c>
      <c r="Y3" s="117">
        <v>23</v>
      </c>
      <c r="Z3" s="117">
        <v>24</v>
      </c>
      <c r="AA3" s="117"/>
      <c r="AB3" s="117"/>
      <c r="AC3" s="117"/>
      <c r="AD3" s="117"/>
      <c r="AE3" s="117"/>
      <c r="AF3" s="117"/>
      <c r="AG3" s="117"/>
      <c r="AH3" s="117">
        <v>25</v>
      </c>
      <c r="AI3" s="117">
        <v>26</v>
      </c>
      <c r="AJ3" s="117">
        <v>27</v>
      </c>
      <c r="AK3" s="117">
        <v>28</v>
      </c>
    </row>
    <row r="4" spans="2:37" ht="114.75" x14ac:dyDescent="0.25">
      <c r="B4" s="186" t="s">
        <v>596</v>
      </c>
      <c r="C4" s="118" t="s">
        <v>0</v>
      </c>
      <c r="D4" s="119" t="s">
        <v>1</v>
      </c>
      <c r="E4" s="118" t="s">
        <v>2</v>
      </c>
      <c r="F4" s="118" t="s">
        <v>3</v>
      </c>
      <c r="G4" s="118" t="s">
        <v>18</v>
      </c>
      <c r="H4" s="118" t="s">
        <v>4</v>
      </c>
      <c r="I4" s="118" t="s">
        <v>5</v>
      </c>
      <c r="J4" s="304" t="s">
        <v>6</v>
      </c>
      <c r="K4" s="305"/>
      <c r="L4" s="119" t="s">
        <v>7</v>
      </c>
      <c r="M4" s="304" t="s">
        <v>8</v>
      </c>
      <c r="N4" s="305"/>
      <c r="O4" s="118" t="s">
        <v>387</v>
      </c>
      <c r="P4" s="118" t="s">
        <v>388</v>
      </c>
      <c r="Q4" s="118" t="s">
        <v>9</v>
      </c>
      <c r="R4" s="304" t="s">
        <v>10</v>
      </c>
      <c r="S4" s="305"/>
      <c r="T4" s="305"/>
      <c r="U4" s="118" t="s">
        <v>11</v>
      </c>
      <c r="V4" s="306" t="s">
        <v>12</v>
      </c>
      <c r="W4" s="305"/>
      <c r="X4" s="306" t="s">
        <v>13</v>
      </c>
      <c r="Y4" s="306"/>
      <c r="Z4" s="306"/>
      <c r="AA4" s="306"/>
      <c r="AB4" s="306"/>
      <c r="AC4" s="306"/>
      <c r="AD4" s="306"/>
      <c r="AE4" s="306"/>
      <c r="AF4" s="306"/>
      <c r="AG4" s="306"/>
      <c r="AH4" s="118" t="s">
        <v>14</v>
      </c>
      <c r="AI4" s="119" t="s">
        <v>15</v>
      </c>
      <c r="AJ4" s="118" t="s">
        <v>16</v>
      </c>
      <c r="AK4" s="118" t="s">
        <v>17</v>
      </c>
    </row>
    <row r="5" spans="2:37" ht="409.6" x14ac:dyDescent="0.25">
      <c r="B5" s="190">
        <v>1</v>
      </c>
      <c r="C5" s="120" t="s">
        <v>29</v>
      </c>
      <c r="D5" s="121" t="s">
        <v>389</v>
      </c>
      <c r="E5" s="120" t="s">
        <v>390</v>
      </c>
      <c r="F5" s="122" t="s">
        <v>391</v>
      </c>
      <c r="G5" s="123" t="s">
        <v>392</v>
      </c>
      <c r="H5" s="121" t="s">
        <v>393</v>
      </c>
      <c r="I5" s="124" t="s">
        <v>394</v>
      </c>
      <c r="J5" s="121" t="s">
        <v>395</v>
      </c>
      <c r="K5" s="125" t="s">
        <v>396</v>
      </c>
      <c r="L5" s="126" t="s">
        <v>397</v>
      </c>
      <c r="M5" s="120" t="s">
        <v>23</v>
      </c>
      <c r="N5" s="120" t="s">
        <v>23</v>
      </c>
      <c r="O5" s="125" t="s">
        <v>19</v>
      </c>
      <c r="P5" s="125" t="s">
        <v>20</v>
      </c>
      <c r="Q5" s="120" t="s">
        <v>398</v>
      </c>
      <c r="R5" s="120" t="s">
        <v>21</v>
      </c>
      <c r="S5" s="120" t="s">
        <v>399</v>
      </c>
      <c r="T5" s="120" t="s">
        <v>22</v>
      </c>
      <c r="U5" s="125" t="s">
        <v>400</v>
      </c>
      <c r="V5" s="120">
        <v>2020</v>
      </c>
      <c r="W5" s="127">
        <v>182</v>
      </c>
      <c r="X5" s="120">
        <v>2021</v>
      </c>
      <c r="Y5" s="128" t="s">
        <v>401</v>
      </c>
      <c r="Z5" s="120">
        <v>2022</v>
      </c>
      <c r="AA5" s="128" t="s">
        <v>402</v>
      </c>
      <c r="AB5" s="120">
        <v>2023</v>
      </c>
      <c r="AC5" s="129" t="s">
        <v>403</v>
      </c>
      <c r="AD5" s="120">
        <v>2024</v>
      </c>
      <c r="AE5" s="129" t="s">
        <v>404</v>
      </c>
      <c r="AF5" s="120">
        <v>2025</v>
      </c>
      <c r="AG5" s="130"/>
      <c r="AH5" s="120"/>
      <c r="AI5" s="120"/>
      <c r="AJ5" s="125"/>
      <c r="AK5" s="131" t="s">
        <v>405</v>
      </c>
    </row>
    <row r="6" spans="2:37" ht="409.6" x14ac:dyDescent="0.25">
      <c r="B6" s="190">
        <v>2</v>
      </c>
      <c r="C6" s="120" t="s">
        <v>29</v>
      </c>
      <c r="D6" s="124" t="s">
        <v>406</v>
      </c>
      <c r="E6" s="120" t="s">
        <v>390</v>
      </c>
      <c r="F6" s="122" t="s">
        <v>391</v>
      </c>
      <c r="G6" s="123" t="s">
        <v>392</v>
      </c>
      <c r="H6" s="121" t="s">
        <v>407</v>
      </c>
      <c r="I6" s="124" t="s">
        <v>394</v>
      </c>
      <c r="J6" s="121" t="s">
        <v>395</v>
      </c>
      <c r="K6" s="125" t="s">
        <v>396</v>
      </c>
      <c r="L6" s="126" t="s">
        <v>408</v>
      </c>
      <c r="M6" s="120" t="s">
        <v>23</v>
      </c>
      <c r="N6" s="120" t="s">
        <v>23</v>
      </c>
      <c r="O6" s="125" t="s">
        <v>19</v>
      </c>
      <c r="P6" s="125" t="s">
        <v>20</v>
      </c>
      <c r="Q6" s="120" t="s">
        <v>398</v>
      </c>
      <c r="R6" s="120" t="s">
        <v>21</v>
      </c>
      <c r="S6" s="120" t="s">
        <v>399</v>
      </c>
      <c r="T6" s="120" t="s">
        <v>22</v>
      </c>
      <c r="U6" s="125" t="s">
        <v>400</v>
      </c>
      <c r="V6" s="120">
        <v>2020</v>
      </c>
      <c r="W6" s="130">
        <v>189</v>
      </c>
      <c r="X6" s="120">
        <v>2021</v>
      </c>
      <c r="Y6" s="130">
        <v>291</v>
      </c>
      <c r="Z6" s="120">
        <v>2022</v>
      </c>
      <c r="AA6" s="130">
        <v>320</v>
      </c>
      <c r="AB6" s="120">
        <v>2023</v>
      </c>
      <c r="AC6" s="130">
        <v>230</v>
      </c>
      <c r="AD6" s="120">
        <v>2024</v>
      </c>
      <c r="AE6" s="130">
        <v>190</v>
      </c>
      <c r="AF6" s="120">
        <v>2025</v>
      </c>
      <c r="AG6" s="130">
        <v>100</v>
      </c>
      <c r="AH6" s="132"/>
      <c r="AI6" s="133"/>
      <c r="AJ6" s="125"/>
      <c r="AK6" s="131" t="s">
        <v>405</v>
      </c>
    </row>
    <row r="7" spans="2:37" ht="409.6" x14ac:dyDescent="0.25">
      <c r="B7" s="190">
        <v>3</v>
      </c>
      <c r="C7" s="120" t="s">
        <v>29</v>
      </c>
      <c r="D7" s="121" t="s">
        <v>409</v>
      </c>
      <c r="E7" s="120" t="s">
        <v>390</v>
      </c>
      <c r="F7" s="122" t="s">
        <v>391</v>
      </c>
      <c r="G7" s="123" t="s">
        <v>392</v>
      </c>
      <c r="H7" s="121" t="s">
        <v>393</v>
      </c>
      <c r="I7" s="120" t="s">
        <v>410</v>
      </c>
      <c r="J7" s="134" t="s">
        <v>411</v>
      </c>
      <c r="K7" s="120" t="s">
        <v>412</v>
      </c>
      <c r="L7" s="126" t="s">
        <v>413</v>
      </c>
      <c r="M7" s="120" t="s">
        <v>23</v>
      </c>
      <c r="N7" s="120" t="s">
        <v>23</v>
      </c>
      <c r="O7" s="125" t="s">
        <v>25</v>
      </c>
      <c r="P7" s="125" t="s">
        <v>414</v>
      </c>
      <c r="Q7" s="120" t="s">
        <v>398</v>
      </c>
      <c r="R7" s="120" t="s">
        <v>21</v>
      </c>
      <c r="S7" s="120" t="s">
        <v>399</v>
      </c>
      <c r="T7" s="120" t="s">
        <v>22</v>
      </c>
      <c r="U7" s="125" t="s">
        <v>415</v>
      </c>
      <c r="V7" s="120">
        <v>2020</v>
      </c>
      <c r="W7" s="132" t="s">
        <v>26</v>
      </c>
      <c r="X7" s="120">
        <v>2021</v>
      </c>
      <c r="Y7" s="132"/>
      <c r="Z7" s="120">
        <v>2022</v>
      </c>
      <c r="AA7" s="132"/>
      <c r="AB7" s="120">
        <v>2023</v>
      </c>
      <c r="AC7" s="132"/>
      <c r="AD7" s="120">
        <v>2024</v>
      </c>
      <c r="AE7" s="120"/>
      <c r="AF7" s="120">
        <v>2025</v>
      </c>
      <c r="AG7" s="120"/>
      <c r="AH7" s="120"/>
      <c r="AI7" s="120"/>
      <c r="AJ7" s="125"/>
      <c r="AK7" s="131" t="s">
        <v>405</v>
      </c>
    </row>
    <row r="8" spans="2:37" ht="409.6" x14ac:dyDescent="0.25">
      <c r="B8" s="190">
        <v>4</v>
      </c>
      <c r="C8" s="120" t="s">
        <v>29</v>
      </c>
      <c r="D8" s="135" t="s">
        <v>406</v>
      </c>
      <c r="E8" s="120" t="s">
        <v>390</v>
      </c>
      <c r="F8" s="122" t="s">
        <v>391</v>
      </c>
      <c r="G8" s="123" t="s">
        <v>392</v>
      </c>
      <c r="H8" s="121" t="s">
        <v>393</v>
      </c>
      <c r="I8" s="120" t="s">
        <v>395</v>
      </c>
      <c r="J8" s="120" t="s">
        <v>416</v>
      </c>
      <c r="K8" s="120" t="s">
        <v>416</v>
      </c>
      <c r="L8" s="126" t="s">
        <v>417</v>
      </c>
      <c r="M8" s="120" t="s">
        <v>23</v>
      </c>
      <c r="N8" s="120" t="s">
        <v>23</v>
      </c>
      <c r="O8" s="125" t="s">
        <v>25</v>
      </c>
      <c r="P8" s="125" t="s">
        <v>414</v>
      </c>
      <c r="Q8" s="120" t="s">
        <v>398</v>
      </c>
      <c r="R8" s="120" t="s">
        <v>21</v>
      </c>
      <c r="S8" s="120" t="s">
        <v>399</v>
      </c>
      <c r="T8" s="120" t="s">
        <v>22</v>
      </c>
      <c r="U8" s="125" t="s">
        <v>415</v>
      </c>
      <c r="V8" s="120">
        <v>2020</v>
      </c>
      <c r="W8" s="136">
        <v>650</v>
      </c>
      <c r="X8" s="120">
        <v>2021</v>
      </c>
      <c r="Y8" s="130">
        <v>720</v>
      </c>
      <c r="Z8" s="120">
        <v>2022</v>
      </c>
      <c r="AA8" s="130">
        <v>740</v>
      </c>
      <c r="AB8" s="120">
        <v>2023</v>
      </c>
      <c r="AC8" s="130">
        <v>600</v>
      </c>
      <c r="AD8" s="120">
        <v>2024</v>
      </c>
      <c r="AE8" s="130">
        <v>540</v>
      </c>
      <c r="AF8" s="120">
        <v>2025</v>
      </c>
      <c r="AG8" s="130">
        <v>250</v>
      </c>
      <c r="AH8" s="120"/>
      <c r="AI8" s="125"/>
      <c r="AJ8" s="125"/>
      <c r="AK8" s="131" t="s">
        <v>405</v>
      </c>
    </row>
    <row r="9" spans="2:37" ht="409.6" x14ac:dyDescent="0.25">
      <c r="B9" s="190">
        <v>5</v>
      </c>
      <c r="C9" s="120" t="s">
        <v>29</v>
      </c>
      <c r="D9" s="124" t="s">
        <v>418</v>
      </c>
      <c r="E9" s="120" t="s">
        <v>390</v>
      </c>
      <c r="F9" s="122" t="s">
        <v>391</v>
      </c>
      <c r="G9" s="123" t="s">
        <v>392</v>
      </c>
      <c r="H9" s="121" t="s">
        <v>393</v>
      </c>
      <c r="I9" s="120" t="s">
        <v>419</v>
      </c>
      <c r="J9" s="120" t="s">
        <v>419</v>
      </c>
      <c r="K9" s="120" t="s">
        <v>420</v>
      </c>
      <c r="L9" s="126" t="s">
        <v>421</v>
      </c>
      <c r="M9" s="120" t="s">
        <v>422</v>
      </c>
      <c r="N9" s="120" t="s">
        <v>422</v>
      </c>
      <c r="O9" s="125"/>
      <c r="P9" s="125" t="s">
        <v>414</v>
      </c>
      <c r="Q9" s="120" t="s">
        <v>398</v>
      </c>
      <c r="R9" s="120" t="s">
        <v>24</v>
      </c>
      <c r="S9" s="120" t="s">
        <v>24</v>
      </c>
      <c r="T9" s="120" t="s">
        <v>24</v>
      </c>
      <c r="U9" s="125" t="s">
        <v>24</v>
      </c>
      <c r="V9" s="120">
        <v>2020</v>
      </c>
      <c r="W9" s="137">
        <v>0</v>
      </c>
      <c r="X9" s="120">
        <v>2021</v>
      </c>
      <c r="Y9" s="138">
        <v>1</v>
      </c>
      <c r="Z9" s="120"/>
      <c r="AA9" s="132"/>
      <c r="AB9" s="120"/>
      <c r="AC9" s="132"/>
      <c r="AD9" s="120"/>
      <c r="AE9" s="132"/>
      <c r="AF9" s="120"/>
      <c r="AG9" s="132"/>
      <c r="AH9" s="120"/>
      <c r="AI9" s="139"/>
      <c r="AJ9" s="125"/>
      <c r="AK9" s="131" t="s">
        <v>405</v>
      </c>
    </row>
    <row r="10" spans="2:37" ht="409.6" x14ac:dyDescent="0.25">
      <c r="B10" s="190">
        <v>6</v>
      </c>
      <c r="C10" s="120" t="s">
        <v>29</v>
      </c>
      <c r="D10" s="124" t="s">
        <v>423</v>
      </c>
      <c r="E10" s="120" t="s">
        <v>390</v>
      </c>
      <c r="F10" s="122" t="s">
        <v>391</v>
      </c>
      <c r="G10" s="123" t="s">
        <v>392</v>
      </c>
      <c r="H10" s="121" t="s">
        <v>393</v>
      </c>
      <c r="I10" s="120" t="s">
        <v>424</v>
      </c>
      <c r="J10" s="120" t="s">
        <v>424</v>
      </c>
      <c r="K10" s="120" t="s">
        <v>424</v>
      </c>
      <c r="L10" s="128" t="s">
        <v>425</v>
      </c>
      <c r="M10" s="120" t="s">
        <v>23</v>
      </c>
      <c r="N10" s="120" t="s">
        <v>23</v>
      </c>
      <c r="O10" s="125" t="s">
        <v>25</v>
      </c>
      <c r="P10" s="125" t="s">
        <v>414</v>
      </c>
      <c r="Q10" s="120" t="s">
        <v>398</v>
      </c>
      <c r="R10" s="120" t="s">
        <v>21</v>
      </c>
      <c r="S10" s="120" t="s">
        <v>399</v>
      </c>
      <c r="T10" s="120" t="s">
        <v>22</v>
      </c>
      <c r="U10" s="125" t="s">
        <v>415</v>
      </c>
      <c r="V10" s="120">
        <v>2020</v>
      </c>
      <c r="W10" s="137">
        <v>730</v>
      </c>
      <c r="X10" s="120">
        <v>2021</v>
      </c>
      <c r="Y10" s="137">
        <v>800</v>
      </c>
      <c r="Z10" s="137">
        <v>2022</v>
      </c>
      <c r="AA10" s="137">
        <v>900</v>
      </c>
      <c r="AB10" s="137">
        <v>2023</v>
      </c>
      <c r="AC10" s="137">
        <v>950</v>
      </c>
      <c r="AD10" s="137">
        <v>2024</v>
      </c>
      <c r="AE10" s="137">
        <v>970</v>
      </c>
      <c r="AF10" s="120">
        <v>2025</v>
      </c>
      <c r="AG10" s="120">
        <v>1000</v>
      </c>
      <c r="AH10" s="120"/>
      <c r="AI10" s="139"/>
      <c r="AJ10" s="125"/>
      <c r="AK10" s="131" t="s">
        <v>405</v>
      </c>
    </row>
    <row r="11" spans="2:37" ht="409.6" x14ac:dyDescent="0.25">
      <c r="B11" s="190">
        <v>7</v>
      </c>
      <c r="C11" s="120" t="s">
        <v>29</v>
      </c>
      <c r="D11" s="128" t="s">
        <v>426</v>
      </c>
      <c r="E11" s="120" t="s">
        <v>390</v>
      </c>
      <c r="F11" s="122" t="s">
        <v>391</v>
      </c>
      <c r="G11" s="140" t="s">
        <v>392</v>
      </c>
      <c r="H11" s="121" t="s">
        <v>393</v>
      </c>
      <c r="I11" s="120" t="s">
        <v>424</v>
      </c>
      <c r="J11" s="120" t="s">
        <v>424</v>
      </c>
      <c r="K11" s="120" t="s">
        <v>424</v>
      </c>
      <c r="L11" s="128" t="s">
        <v>427</v>
      </c>
      <c r="M11" s="120" t="s">
        <v>23</v>
      </c>
      <c r="N11" s="120" t="s">
        <v>23</v>
      </c>
      <c r="O11" s="125" t="s">
        <v>25</v>
      </c>
      <c r="P11" s="125" t="s">
        <v>414</v>
      </c>
      <c r="Q11" s="120" t="s">
        <v>398</v>
      </c>
      <c r="R11" s="120" t="s">
        <v>24</v>
      </c>
      <c r="S11" s="120" t="s">
        <v>24</v>
      </c>
      <c r="T11" s="120" t="s">
        <v>24</v>
      </c>
      <c r="U11" s="125" t="s">
        <v>415</v>
      </c>
      <c r="V11" s="120">
        <v>2020</v>
      </c>
      <c r="W11" s="137">
        <v>0</v>
      </c>
      <c r="X11" s="137">
        <v>2021</v>
      </c>
      <c r="Y11" s="137">
        <v>3</v>
      </c>
      <c r="Z11" s="137">
        <v>2022</v>
      </c>
      <c r="AA11" s="137">
        <v>5</v>
      </c>
      <c r="AB11" s="137">
        <v>2023</v>
      </c>
      <c r="AC11" s="137">
        <v>7</v>
      </c>
      <c r="AD11" s="137">
        <v>2024</v>
      </c>
      <c r="AE11" s="137">
        <v>9</v>
      </c>
      <c r="AF11" s="137">
        <v>2025</v>
      </c>
      <c r="AG11" s="137">
        <v>12</v>
      </c>
      <c r="AH11" s="120"/>
      <c r="AI11" s="133"/>
      <c r="AJ11" s="125"/>
      <c r="AK11" s="131" t="s">
        <v>405</v>
      </c>
    </row>
    <row r="12" spans="2:37" ht="409.6" x14ac:dyDescent="0.25">
      <c r="B12" s="190">
        <v>8</v>
      </c>
      <c r="C12" s="120" t="s">
        <v>29</v>
      </c>
      <c r="D12" s="128" t="s">
        <v>428</v>
      </c>
      <c r="E12" s="120" t="s">
        <v>390</v>
      </c>
      <c r="F12" s="122" t="s">
        <v>391</v>
      </c>
      <c r="G12" s="140" t="s">
        <v>392</v>
      </c>
      <c r="H12" s="121" t="s">
        <v>393</v>
      </c>
      <c r="I12" s="120" t="s">
        <v>424</v>
      </c>
      <c r="J12" s="120" t="s">
        <v>424</v>
      </c>
      <c r="K12" s="120" t="s">
        <v>424</v>
      </c>
      <c r="L12" s="122" t="s">
        <v>429</v>
      </c>
      <c r="M12" s="120" t="s">
        <v>23</v>
      </c>
      <c r="N12" s="120" t="s">
        <v>23</v>
      </c>
      <c r="O12" s="125" t="s">
        <v>25</v>
      </c>
      <c r="P12" s="125" t="s">
        <v>414</v>
      </c>
      <c r="Q12" s="120" t="s">
        <v>398</v>
      </c>
      <c r="R12" s="120" t="s">
        <v>22</v>
      </c>
      <c r="S12" s="120" t="s">
        <v>399</v>
      </c>
      <c r="T12" s="120"/>
      <c r="U12" s="125" t="s">
        <v>415</v>
      </c>
      <c r="V12" s="120">
        <v>2019</v>
      </c>
      <c r="W12" s="137" t="s">
        <v>24</v>
      </c>
      <c r="X12" s="137">
        <v>2021</v>
      </c>
      <c r="Y12" s="137" t="s">
        <v>430</v>
      </c>
      <c r="Z12" s="137">
        <v>2022</v>
      </c>
      <c r="AA12" s="137" t="s">
        <v>430</v>
      </c>
      <c r="AB12" s="137">
        <v>2023</v>
      </c>
      <c r="AC12" s="137" t="s">
        <v>430</v>
      </c>
      <c r="AD12" s="137">
        <v>2024</v>
      </c>
      <c r="AE12" s="137" t="s">
        <v>430</v>
      </c>
      <c r="AF12" s="137">
        <v>2025</v>
      </c>
      <c r="AG12" s="137" t="s">
        <v>430</v>
      </c>
      <c r="AH12" s="120"/>
      <c r="AI12" s="120"/>
      <c r="AJ12" s="125"/>
      <c r="AK12" s="131" t="s">
        <v>405</v>
      </c>
    </row>
    <row r="13" spans="2:37" ht="409.6" x14ac:dyDescent="0.25">
      <c r="B13" s="190">
        <v>9</v>
      </c>
      <c r="C13" s="120" t="s">
        <v>29</v>
      </c>
      <c r="D13" s="128" t="s">
        <v>431</v>
      </c>
      <c r="E13" s="120" t="s">
        <v>390</v>
      </c>
      <c r="F13" s="122" t="s">
        <v>391</v>
      </c>
      <c r="G13" s="140" t="s">
        <v>392</v>
      </c>
      <c r="H13" s="121" t="s">
        <v>393</v>
      </c>
      <c r="I13" s="120" t="s">
        <v>432</v>
      </c>
      <c r="J13" s="120" t="s">
        <v>433</v>
      </c>
      <c r="K13" s="120" t="s">
        <v>432</v>
      </c>
      <c r="L13" s="122" t="s">
        <v>434</v>
      </c>
      <c r="M13" s="120" t="s">
        <v>23</v>
      </c>
      <c r="N13" s="120" t="s">
        <v>23</v>
      </c>
      <c r="O13" s="125" t="s">
        <v>25</v>
      </c>
      <c r="P13" s="125" t="s">
        <v>414</v>
      </c>
      <c r="Q13" s="120" t="s">
        <v>398</v>
      </c>
      <c r="R13" s="120" t="s">
        <v>21</v>
      </c>
      <c r="S13" s="120" t="s">
        <v>399</v>
      </c>
      <c r="T13" s="120" t="s">
        <v>22</v>
      </c>
      <c r="U13" s="125" t="s">
        <v>415</v>
      </c>
      <c r="V13" s="120">
        <v>2017</v>
      </c>
      <c r="W13" s="137">
        <v>235</v>
      </c>
      <c r="X13" s="137">
        <v>2021</v>
      </c>
      <c r="Y13" s="137" t="s">
        <v>435</v>
      </c>
      <c r="Z13" s="137">
        <v>2022</v>
      </c>
      <c r="AA13" s="137" t="s">
        <v>435</v>
      </c>
      <c r="AB13" s="137">
        <v>2023</v>
      </c>
      <c r="AC13" s="137" t="s">
        <v>435</v>
      </c>
      <c r="AD13" s="137">
        <v>2024</v>
      </c>
      <c r="AE13" s="137" t="s">
        <v>435</v>
      </c>
      <c r="AF13" s="137">
        <v>2025</v>
      </c>
      <c r="AG13" s="137" t="s">
        <v>435</v>
      </c>
      <c r="AH13" s="120"/>
      <c r="AI13" s="120"/>
      <c r="AJ13" s="125"/>
      <c r="AK13" s="131" t="s">
        <v>405</v>
      </c>
    </row>
    <row r="14" spans="2:37" ht="409.6" x14ac:dyDescent="0.25">
      <c r="B14" s="190">
        <v>10</v>
      </c>
      <c r="C14" s="120" t="s">
        <v>29</v>
      </c>
      <c r="D14" s="141" t="s">
        <v>436</v>
      </c>
      <c r="E14" s="120" t="s">
        <v>390</v>
      </c>
      <c r="F14" s="122" t="s">
        <v>391</v>
      </c>
      <c r="G14" s="140" t="s">
        <v>392</v>
      </c>
      <c r="H14" s="121" t="s">
        <v>393</v>
      </c>
      <c r="I14" s="142" t="s">
        <v>419</v>
      </c>
      <c r="J14" s="142" t="s">
        <v>437</v>
      </c>
      <c r="K14" s="142" t="s">
        <v>437</v>
      </c>
      <c r="L14" s="141" t="s">
        <v>438</v>
      </c>
      <c r="M14" s="120" t="s">
        <v>23</v>
      </c>
      <c r="N14" s="120" t="s">
        <v>23</v>
      </c>
      <c r="O14" s="125" t="s">
        <v>25</v>
      </c>
      <c r="P14" s="125" t="s">
        <v>414</v>
      </c>
      <c r="Q14" s="120" t="s">
        <v>398</v>
      </c>
      <c r="R14" s="120" t="s">
        <v>21</v>
      </c>
      <c r="S14" s="120" t="s">
        <v>439</v>
      </c>
      <c r="T14" s="120" t="s">
        <v>27</v>
      </c>
      <c r="U14" s="125" t="s">
        <v>415</v>
      </c>
      <c r="V14" s="143">
        <v>2018</v>
      </c>
      <c r="W14" s="144">
        <v>391</v>
      </c>
      <c r="X14" s="137">
        <v>2021</v>
      </c>
      <c r="Y14" s="145" t="s">
        <v>420</v>
      </c>
      <c r="Z14" s="137">
        <v>2022</v>
      </c>
      <c r="AA14" s="145">
        <v>220</v>
      </c>
      <c r="AB14" s="137">
        <v>2023</v>
      </c>
      <c r="AC14" s="145">
        <v>350</v>
      </c>
      <c r="AD14" s="137">
        <v>2024</v>
      </c>
      <c r="AE14" s="146">
        <v>400</v>
      </c>
      <c r="AF14" s="137">
        <v>2025</v>
      </c>
      <c r="AG14" s="137">
        <v>525</v>
      </c>
      <c r="AH14" s="147"/>
      <c r="AI14" s="147"/>
      <c r="AJ14" s="143"/>
      <c r="AK14" s="131" t="s">
        <v>405</v>
      </c>
    </row>
    <row r="15" spans="2:37" ht="409.6" x14ac:dyDescent="0.25">
      <c r="B15" s="190">
        <v>11</v>
      </c>
      <c r="C15" s="120" t="s">
        <v>29</v>
      </c>
      <c r="D15" s="128" t="s">
        <v>440</v>
      </c>
      <c r="E15" s="120" t="s">
        <v>390</v>
      </c>
      <c r="F15" s="122" t="s">
        <v>391</v>
      </c>
      <c r="G15" s="140" t="s">
        <v>392</v>
      </c>
      <c r="H15" s="121" t="s">
        <v>393</v>
      </c>
      <c r="I15" s="142" t="s">
        <v>441</v>
      </c>
      <c r="J15" s="142" t="s">
        <v>441</v>
      </c>
      <c r="K15" s="142" t="s">
        <v>441</v>
      </c>
      <c r="L15" s="122" t="s">
        <v>442</v>
      </c>
      <c r="M15" s="120" t="s">
        <v>23</v>
      </c>
      <c r="N15" s="120" t="s">
        <v>23</v>
      </c>
      <c r="O15" s="125" t="s">
        <v>25</v>
      </c>
      <c r="P15" s="125" t="s">
        <v>414</v>
      </c>
      <c r="Q15" s="120" t="s">
        <v>398</v>
      </c>
      <c r="R15" s="120" t="s">
        <v>21</v>
      </c>
      <c r="S15" s="120" t="s">
        <v>399</v>
      </c>
      <c r="T15" s="120" t="s">
        <v>22</v>
      </c>
      <c r="U15" s="125" t="s">
        <v>415</v>
      </c>
      <c r="V15" s="143">
        <v>2018</v>
      </c>
      <c r="W15" s="144" t="s">
        <v>24</v>
      </c>
      <c r="X15" s="137">
        <v>2021</v>
      </c>
      <c r="Y15" s="137" t="s">
        <v>443</v>
      </c>
      <c r="Z15" s="137">
        <v>2022</v>
      </c>
      <c r="AA15" s="137" t="s">
        <v>443</v>
      </c>
      <c r="AB15" s="137">
        <v>2023</v>
      </c>
      <c r="AC15" s="137" t="s">
        <v>443</v>
      </c>
      <c r="AD15" s="137">
        <v>2024</v>
      </c>
      <c r="AE15" s="137" t="s">
        <v>443</v>
      </c>
      <c r="AF15" s="137">
        <v>2025</v>
      </c>
      <c r="AG15" s="137" t="s">
        <v>443</v>
      </c>
      <c r="AH15" s="147"/>
      <c r="AI15" s="147"/>
      <c r="AJ15" s="143"/>
      <c r="AK15" s="131" t="s">
        <v>405</v>
      </c>
    </row>
    <row r="16" spans="2:37" ht="409.6" x14ac:dyDescent="0.25">
      <c r="B16" s="190">
        <v>12</v>
      </c>
      <c r="C16" s="120" t="s">
        <v>29</v>
      </c>
      <c r="D16" s="122" t="s">
        <v>444</v>
      </c>
      <c r="E16" s="120" t="s">
        <v>390</v>
      </c>
      <c r="F16" s="122" t="s">
        <v>391</v>
      </c>
      <c r="G16" s="140" t="s">
        <v>392</v>
      </c>
      <c r="H16" s="121" t="s">
        <v>393</v>
      </c>
      <c r="I16" s="142" t="s">
        <v>419</v>
      </c>
      <c r="J16" s="142" t="s">
        <v>419</v>
      </c>
      <c r="K16" s="142" t="s">
        <v>419</v>
      </c>
      <c r="L16" s="128" t="s">
        <v>445</v>
      </c>
      <c r="M16" s="120" t="s">
        <v>23</v>
      </c>
      <c r="N16" s="120" t="s">
        <v>23</v>
      </c>
      <c r="O16" s="125" t="s">
        <v>25</v>
      </c>
      <c r="P16" s="125" t="s">
        <v>414</v>
      </c>
      <c r="Q16" s="120" t="s">
        <v>398</v>
      </c>
      <c r="R16" s="120" t="s">
        <v>21</v>
      </c>
      <c r="S16" s="120" t="s">
        <v>28</v>
      </c>
      <c r="T16" s="120" t="s">
        <v>22</v>
      </c>
      <c r="U16" s="125" t="s">
        <v>400</v>
      </c>
      <c r="V16" s="143">
        <v>2020</v>
      </c>
      <c r="W16" s="144">
        <v>76</v>
      </c>
      <c r="X16" s="137">
        <v>2021</v>
      </c>
      <c r="Y16" s="146">
        <v>65</v>
      </c>
      <c r="Z16" s="137">
        <v>2022</v>
      </c>
      <c r="AA16" s="146">
        <v>60</v>
      </c>
      <c r="AB16" s="137">
        <v>2023</v>
      </c>
      <c r="AC16" s="146">
        <v>55</v>
      </c>
      <c r="AD16" s="137">
        <v>2024</v>
      </c>
      <c r="AE16" s="146">
        <v>55</v>
      </c>
      <c r="AF16" s="137">
        <v>2025</v>
      </c>
      <c r="AG16" s="146">
        <v>50</v>
      </c>
      <c r="AH16" s="147"/>
      <c r="AI16" s="147"/>
      <c r="AJ16" s="143"/>
      <c r="AK16" s="131" t="s">
        <v>405</v>
      </c>
    </row>
    <row r="17" spans="2:37" ht="409.6" x14ac:dyDescent="0.25">
      <c r="B17" s="190">
        <v>13</v>
      </c>
      <c r="C17" s="120" t="s">
        <v>29</v>
      </c>
      <c r="D17" s="148" t="s">
        <v>446</v>
      </c>
      <c r="E17" s="120" t="s">
        <v>390</v>
      </c>
      <c r="F17" s="122" t="s">
        <v>391</v>
      </c>
      <c r="G17" s="140" t="s">
        <v>392</v>
      </c>
      <c r="H17" s="121" t="s">
        <v>393</v>
      </c>
      <c r="I17" s="142" t="s">
        <v>419</v>
      </c>
      <c r="J17" s="142" t="s">
        <v>419</v>
      </c>
      <c r="K17" s="142" t="s">
        <v>447</v>
      </c>
      <c r="L17" s="122" t="s">
        <v>448</v>
      </c>
      <c r="M17" s="143" t="s">
        <v>449</v>
      </c>
      <c r="N17" s="143" t="s">
        <v>449</v>
      </c>
      <c r="O17" s="147"/>
      <c r="P17" s="125" t="s">
        <v>414</v>
      </c>
      <c r="Q17" s="120" t="s">
        <v>398</v>
      </c>
      <c r="R17" s="147" t="s">
        <v>24</v>
      </c>
      <c r="S17" s="147" t="s">
        <v>24</v>
      </c>
      <c r="T17" s="147" t="s">
        <v>24</v>
      </c>
      <c r="U17" s="147"/>
      <c r="V17" s="143">
        <v>2020</v>
      </c>
      <c r="W17" s="144">
        <v>0</v>
      </c>
      <c r="X17" s="147">
        <v>2021</v>
      </c>
      <c r="Y17" s="149" t="s">
        <v>450</v>
      </c>
      <c r="Z17" s="144">
        <v>2022</v>
      </c>
      <c r="AA17" s="149" t="s">
        <v>451</v>
      </c>
      <c r="AB17" s="149"/>
      <c r="AC17" s="149"/>
      <c r="AD17" s="149"/>
      <c r="AE17" s="149"/>
      <c r="AF17" s="149"/>
      <c r="AG17" s="149"/>
      <c r="AH17" s="147"/>
      <c r="AI17" s="147"/>
      <c r="AJ17" s="147"/>
      <c r="AK17" s="131" t="s">
        <v>405</v>
      </c>
    </row>
    <row r="18" spans="2:37" ht="409.6" x14ac:dyDescent="0.25">
      <c r="B18" s="190">
        <v>14</v>
      </c>
      <c r="C18" s="120" t="s">
        <v>29</v>
      </c>
      <c r="D18" s="128" t="s">
        <v>452</v>
      </c>
      <c r="E18" s="120" t="s">
        <v>390</v>
      </c>
      <c r="F18" s="122" t="s">
        <v>391</v>
      </c>
      <c r="G18" s="140" t="s">
        <v>392</v>
      </c>
      <c r="H18" s="121" t="s">
        <v>393</v>
      </c>
      <c r="I18" s="142" t="s">
        <v>419</v>
      </c>
      <c r="J18" s="142" t="s">
        <v>419</v>
      </c>
      <c r="K18" s="142" t="s">
        <v>419</v>
      </c>
      <c r="L18" s="141" t="s">
        <v>453</v>
      </c>
      <c r="M18" s="120" t="s">
        <v>23</v>
      </c>
      <c r="N18" s="120" t="s">
        <v>23</v>
      </c>
      <c r="O18" s="125" t="s">
        <v>25</v>
      </c>
      <c r="P18" s="125" t="s">
        <v>414</v>
      </c>
      <c r="Q18" s="120" t="s">
        <v>398</v>
      </c>
      <c r="R18" s="120" t="s">
        <v>21</v>
      </c>
      <c r="S18" s="120" t="s">
        <v>399</v>
      </c>
      <c r="T18" s="120" t="s">
        <v>22</v>
      </c>
      <c r="U18" s="125" t="s">
        <v>415</v>
      </c>
      <c r="V18" s="143">
        <v>2020</v>
      </c>
      <c r="W18" s="150" t="s">
        <v>454</v>
      </c>
      <c r="X18" s="120">
        <v>2021</v>
      </c>
      <c r="Y18" s="130">
        <v>400</v>
      </c>
      <c r="Z18" s="120">
        <v>2022</v>
      </c>
      <c r="AA18" s="130">
        <v>600</v>
      </c>
      <c r="AB18" s="120">
        <v>2023</v>
      </c>
      <c r="AC18" s="130">
        <v>700</v>
      </c>
      <c r="AD18" s="120">
        <v>2024</v>
      </c>
      <c r="AE18" s="130">
        <v>500</v>
      </c>
      <c r="AF18" s="120">
        <v>2025</v>
      </c>
      <c r="AG18" s="130">
        <v>300</v>
      </c>
      <c r="AH18" s="147"/>
      <c r="AI18" s="147"/>
      <c r="AJ18" s="147"/>
      <c r="AK18" s="131" t="s">
        <v>405</v>
      </c>
    </row>
    <row r="19" spans="2:37" ht="409.6" x14ac:dyDescent="0.25">
      <c r="B19" s="190">
        <v>15</v>
      </c>
      <c r="C19" s="120" t="s">
        <v>29</v>
      </c>
      <c r="D19" s="122" t="s">
        <v>455</v>
      </c>
      <c r="E19" s="120" t="s">
        <v>390</v>
      </c>
      <c r="F19" s="122" t="s">
        <v>391</v>
      </c>
      <c r="G19" s="140" t="s">
        <v>392</v>
      </c>
      <c r="H19" s="121" t="s">
        <v>393</v>
      </c>
      <c r="I19" s="120" t="s">
        <v>456</v>
      </c>
      <c r="J19" s="151" t="s">
        <v>457</v>
      </c>
      <c r="K19" s="151" t="s">
        <v>457</v>
      </c>
      <c r="L19" s="128" t="s">
        <v>458</v>
      </c>
      <c r="M19" s="120" t="s">
        <v>23</v>
      </c>
      <c r="N19" s="120" t="s">
        <v>23</v>
      </c>
      <c r="O19" s="125" t="s">
        <v>25</v>
      </c>
      <c r="P19" s="125" t="s">
        <v>414</v>
      </c>
      <c r="Q19" s="120" t="s">
        <v>398</v>
      </c>
      <c r="R19" s="120" t="s">
        <v>21</v>
      </c>
      <c r="S19" s="120" t="s">
        <v>399</v>
      </c>
      <c r="T19" s="120" t="s">
        <v>22</v>
      </c>
      <c r="U19" s="125" t="s">
        <v>415</v>
      </c>
      <c r="V19" s="143">
        <v>2020</v>
      </c>
      <c r="W19" s="143">
        <v>730</v>
      </c>
      <c r="X19" s="120">
        <v>2021</v>
      </c>
      <c r="Y19" s="132" t="s">
        <v>443</v>
      </c>
      <c r="Z19" s="120">
        <v>2022</v>
      </c>
      <c r="AA19" s="132" t="s">
        <v>443</v>
      </c>
      <c r="AB19" s="120">
        <v>2023</v>
      </c>
      <c r="AC19" s="132" t="s">
        <v>443</v>
      </c>
      <c r="AD19" s="120">
        <v>2024</v>
      </c>
      <c r="AE19" s="132" t="s">
        <v>443</v>
      </c>
      <c r="AF19" s="120">
        <v>2025</v>
      </c>
      <c r="AG19" s="132" t="s">
        <v>443</v>
      </c>
      <c r="AH19" s="147"/>
      <c r="AI19" s="147"/>
      <c r="AJ19" s="147"/>
      <c r="AK19" s="131" t="s">
        <v>405</v>
      </c>
    </row>
    <row r="20" spans="2:37" ht="409.6" x14ac:dyDescent="0.25">
      <c r="B20" s="190">
        <v>16</v>
      </c>
      <c r="C20" s="120" t="s">
        <v>29</v>
      </c>
      <c r="D20" s="122" t="s">
        <v>459</v>
      </c>
      <c r="E20" s="120" t="s">
        <v>390</v>
      </c>
      <c r="F20" s="122" t="s">
        <v>391</v>
      </c>
      <c r="G20" s="140" t="s">
        <v>392</v>
      </c>
      <c r="H20" s="124" t="s">
        <v>460</v>
      </c>
      <c r="I20" s="143" t="s">
        <v>461</v>
      </c>
      <c r="J20" s="143" t="s">
        <v>461</v>
      </c>
      <c r="K20" s="143" t="s">
        <v>461</v>
      </c>
      <c r="L20" s="122" t="s">
        <v>420</v>
      </c>
      <c r="M20" s="120" t="s">
        <v>23</v>
      </c>
      <c r="N20" s="120" t="s">
        <v>23</v>
      </c>
      <c r="O20" s="125" t="s">
        <v>25</v>
      </c>
      <c r="P20" s="125" t="s">
        <v>414</v>
      </c>
      <c r="Q20" s="120" t="s">
        <v>398</v>
      </c>
      <c r="R20" s="147" t="s">
        <v>462</v>
      </c>
      <c r="S20" s="147"/>
      <c r="T20" s="147"/>
      <c r="U20" s="125" t="s">
        <v>415</v>
      </c>
      <c r="V20" s="143">
        <v>2020</v>
      </c>
      <c r="W20" s="144">
        <v>9</v>
      </c>
      <c r="X20" s="137">
        <v>2021</v>
      </c>
      <c r="Y20" s="137">
        <v>10</v>
      </c>
      <c r="Z20" s="137">
        <v>2022</v>
      </c>
      <c r="AA20" s="137">
        <v>10</v>
      </c>
      <c r="AB20" s="137">
        <v>2023</v>
      </c>
      <c r="AC20" s="137">
        <v>11</v>
      </c>
      <c r="AD20" s="137">
        <v>2024</v>
      </c>
      <c r="AE20" s="120">
        <v>11</v>
      </c>
      <c r="AF20" s="120">
        <v>2025</v>
      </c>
      <c r="AG20" s="120">
        <v>12</v>
      </c>
      <c r="AH20" s="147"/>
      <c r="AI20" s="147"/>
      <c r="AJ20" s="147"/>
      <c r="AK20" s="131" t="s">
        <v>405</v>
      </c>
    </row>
    <row r="21" spans="2:37" ht="409.6" x14ac:dyDescent="0.25">
      <c r="B21" s="190">
        <v>17</v>
      </c>
      <c r="C21" s="120" t="s">
        <v>29</v>
      </c>
      <c r="D21" s="122" t="s">
        <v>463</v>
      </c>
      <c r="E21" s="120" t="s">
        <v>390</v>
      </c>
      <c r="F21" s="122" t="s">
        <v>391</v>
      </c>
      <c r="G21" s="140" t="s">
        <v>392</v>
      </c>
      <c r="H21" s="124" t="s">
        <v>460</v>
      </c>
      <c r="I21" s="143" t="s">
        <v>461</v>
      </c>
      <c r="J21" s="143" t="s">
        <v>461</v>
      </c>
      <c r="K21" s="143" t="s">
        <v>461</v>
      </c>
      <c r="L21" s="122" t="s">
        <v>464</v>
      </c>
      <c r="M21" s="120" t="s">
        <v>23</v>
      </c>
      <c r="N21" s="120" t="s">
        <v>23</v>
      </c>
      <c r="O21" s="125" t="s">
        <v>25</v>
      </c>
      <c r="P21" s="125" t="s">
        <v>414</v>
      </c>
      <c r="Q21" s="120" t="s">
        <v>398</v>
      </c>
      <c r="R21" s="147"/>
      <c r="S21" s="147"/>
      <c r="T21" s="147"/>
      <c r="U21" s="125" t="s">
        <v>415</v>
      </c>
      <c r="V21" s="143">
        <v>2020</v>
      </c>
      <c r="W21" s="144">
        <v>9</v>
      </c>
      <c r="X21" s="137">
        <v>2021</v>
      </c>
      <c r="Y21" s="137">
        <v>10</v>
      </c>
      <c r="Z21" s="137">
        <v>2022</v>
      </c>
      <c r="AA21" s="137">
        <v>10</v>
      </c>
      <c r="AB21" s="137">
        <v>2023</v>
      </c>
      <c r="AC21" s="137">
        <v>11</v>
      </c>
      <c r="AD21" s="137">
        <v>2024</v>
      </c>
      <c r="AE21" s="120">
        <v>11</v>
      </c>
      <c r="AF21" s="120">
        <v>2025</v>
      </c>
      <c r="AG21" s="120">
        <v>12</v>
      </c>
      <c r="AH21" s="147"/>
      <c r="AI21" s="147"/>
      <c r="AJ21" s="147"/>
      <c r="AK21" s="131" t="s">
        <v>405</v>
      </c>
    </row>
    <row r="22" spans="2:37" ht="409.6" x14ac:dyDescent="0.25">
      <c r="B22" s="190">
        <v>18</v>
      </c>
      <c r="C22" s="120" t="s">
        <v>29</v>
      </c>
      <c r="D22" s="122" t="s">
        <v>465</v>
      </c>
      <c r="E22" s="120" t="s">
        <v>390</v>
      </c>
      <c r="F22" s="122" t="s">
        <v>391</v>
      </c>
      <c r="G22" s="140" t="s">
        <v>392</v>
      </c>
      <c r="H22" s="124" t="s">
        <v>460</v>
      </c>
      <c r="I22" s="143" t="s">
        <v>461</v>
      </c>
      <c r="J22" s="143" t="s">
        <v>461</v>
      </c>
      <c r="K22" s="143" t="s">
        <v>461</v>
      </c>
      <c r="L22" s="122" t="s">
        <v>466</v>
      </c>
      <c r="M22" s="120" t="s">
        <v>23</v>
      </c>
      <c r="N22" s="120" t="s">
        <v>23</v>
      </c>
      <c r="O22" s="125" t="s">
        <v>25</v>
      </c>
      <c r="P22" s="125" t="s">
        <v>414</v>
      </c>
      <c r="Q22" s="120" t="s">
        <v>398</v>
      </c>
      <c r="R22" s="147"/>
      <c r="S22" s="147"/>
      <c r="T22" s="147"/>
      <c r="U22" s="125" t="s">
        <v>415</v>
      </c>
      <c r="V22" s="143">
        <v>2020</v>
      </c>
      <c r="W22" s="152">
        <v>12</v>
      </c>
      <c r="X22" s="153">
        <v>2021</v>
      </c>
      <c r="Y22" s="154" t="s">
        <v>467</v>
      </c>
      <c r="Z22" s="153">
        <v>2022</v>
      </c>
      <c r="AA22" s="154" t="s">
        <v>468</v>
      </c>
      <c r="AB22" s="153">
        <v>2023</v>
      </c>
      <c r="AC22" s="154" t="s">
        <v>468</v>
      </c>
      <c r="AD22" s="153">
        <v>2024</v>
      </c>
      <c r="AE22" s="153" t="s">
        <v>469</v>
      </c>
      <c r="AF22" s="153">
        <v>2025</v>
      </c>
      <c r="AG22" s="153" t="s">
        <v>469</v>
      </c>
      <c r="AH22" s="147"/>
      <c r="AI22" s="147"/>
      <c r="AJ22" s="147"/>
      <c r="AK22" s="131" t="s">
        <v>405</v>
      </c>
    </row>
    <row r="23" spans="2:37" ht="409.6" x14ac:dyDescent="0.25">
      <c r="B23" s="190">
        <v>19</v>
      </c>
      <c r="C23" s="120" t="s">
        <v>29</v>
      </c>
      <c r="D23" s="122" t="s">
        <v>470</v>
      </c>
      <c r="E23" s="120" t="s">
        <v>390</v>
      </c>
      <c r="F23" s="122" t="s">
        <v>391</v>
      </c>
      <c r="G23" s="140" t="s">
        <v>392</v>
      </c>
      <c r="H23" s="124" t="s">
        <v>460</v>
      </c>
      <c r="I23" s="143" t="s">
        <v>461</v>
      </c>
      <c r="J23" s="143" t="s">
        <v>461</v>
      </c>
      <c r="K23" s="143" t="s">
        <v>461</v>
      </c>
      <c r="L23" s="122" t="s">
        <v>471</v>
      </c>
      <c r="M23" s="120" t="s">
        <v>23</v>
      </c>
      <c r="N23" s="120" t="s">
        <v>23</v>
      </c>
      <c r="O23" s="125" t="s">
        <v>25</v>
      </c>
      <c r="P23" s="125" t="s">
        <v>414</v>
      </c>
      <c r="Q23" s="120" t="s">
        <v>398</v>
      </c>
      <c r="R23" s="147"/>
      <c r="S23" s="147"/>
      <c r="T23" s="147"/>
      <c r="U23" s="125" t="s">
        <v>415</v>
      </c>
      <c r="V23" s="143">
        <v>2020</v>
      </c>
      <c r="W23" s="144">
        <v>73</v>
      </c>
      <c r="X23" s="137">
        <v>2021</v>
      </c>
      <c r="Y23" s="137">
        <v>124</v>
      </c>
      <c r="Z23" s="137">
        <v>2022</v>
      </c>
      <c r="AA23" s="137">
        <v>129</v>
      </c>
      <c r="AB23" s="137">
        <v>2023</v>
      </c>
      <c r="AC23" s="137">
        <v>134</v>
      </c>
      <c r="AD23" s="137">
        <v>2024</v>
      </c>
      <c r="AE23" s="120">
        <v>139</v>
      </c>
      <c r="AF23" s="120">
        <v>2025</v>
      </c>
      <c r="AG23" s="120">
        <v>144</v>
      </c>
      <c r="AH23" s="147"/>
      <c r="AI23" s="147"/>
      <c r="AJ23" s="147"/>
      <c r="AK23" s="131" t="s">
        <v>405</v>
      </c>
    </row>
    <row r="24" spans="2:37" ht="409.6" x14ac:dyDescent="0.25">
      <c r="B24" s="190">
        <v>20</v>
      </c>
      <c r="C24" s="120" t="s">
        <v>29</v>
      </c>
      <c r="D24" s="122" t="s">
        <v>472</v>
      </c>
      <c r="E24" s="120" t="s">
        <v>390</v>
      </c>
      <c r="F24" s="122" t="s">
        <v>391</v>
      </c>
      <c r="G24" s="140" t="s">
        <v>392</v>
      </c>
      <c r="H24" s="124" t="s">
        <v>460</v>
      </c>
      <c r="I24" s="143" t="s">
        <v>461</v>
      </c>
      <c r="J24" s="143" t="s">
        <v>461</v>
      </c>
      <c r="K24" s="143" t="s">
        <v>461</v>
      </c>
      <c r="L24" s="122" t="s">
        <v>473</v>
      </c>
      <c r="M24" s="120" t="s">
        <v>23</v>
      </c>
      <c r="N24" s="120" t="s">
        <v>23</v>
      </c>
      <c r="O24" s="125" t="s">
        <v>25</v>
      </c>
      <c r="P24" s="125" t="s">
        <v>414</v>
      </c>
      <c r="Q24" s="120" t="s">
        <v>398</v>
      </c>
      <c r="R24" s="120" t="s">
        <v>21</v>
      </c>
      <c r="S24" s="120" t="s">
        <v>399</v>
      </c>
      <c r="T24" s="120" t="s">
        <v>22</v>
      </c>
      <c r="U24" s="125" t="s">
        <v>415</v>
      </c>
      <c r="V24" s="143">
        <v>2020</v>
      </c>
      <c r="W24" s="144">
        <v>70</v>
      </c>
      <c r="X24" s="137">
        <v>2021</v>
      </c>
      <c r="Y24" s="137">
        <v>100</v>
      </c>
      <c r="Z24" s="137">
        <v>2022</v>
      </c>
      <c r="AA24" s="137">
        <v>150</v>
      </c>
      <c r="AB24" s="137">
        <v>2023</v>
      </c>
      <c r="AC24" s="137">
        <v>200</v>
      </c>
      <c r="AD24" s="137">
        <v>2024</v>
      </c>
      <c r="AE24" s="120">
        <v>250</v>
      </c>
      <c r="AF24" s="120">
        <v>2025</v>
      </c>
      <c r="AG24" s="120">
        <v>300</v>
      </c>
      <c r="AH24" s="147"/>
      <c r="AI24" s="147"/>
      <c r="AJ24" s="147"/>
      <c r="AK24" s="131" t="s">
        <v>405</v>
      </c>
    </row>
    <row r="25" spans="2:37" ht="409.6" x14ac:dyDescent="0.25">
      <c r="B25" s="190">
        <v>21</v>
      </c>
      <c r="C25" s="120" t="s">
        <v>29</v>
      </c>
      <c r="D25" s="122" t="s">
        <v>474</v>
      </c>
      <c r="E25" s="120" t="s">
        <v>390</v>
      </c>
      <c r="F25" s="122" t="s">
        <v>391</v>
      </c>
      <c r="G25" s="140" t="s">
        <v>392</v>
      </c>
      <c r="H25" s="124" t="s">
        <v>460</v>
      </c>
      <c r="I25" s="143" t="s">
        <v>461</v>
      </c>
      <c r="J25" s="143" t="s">
        <v>461</v>
      </c>
      <c r="K25" s="143" t="s">
        <v>461</v>
      </c>
      <c r="L25" s="122" t="s">
        <v>475</v>
      </c>
      <c r="M25" s="120" t="s">
        <v>23</v>
      </c>
      <c r="N25" s="120" t="s">
        <v>23</v>
      </c>
      <c r="O25" s="125" t="s">
        <v>25</v>
      </c>
      <c r="P25" s="125" t="s">
        <v>414</v>
      </c>
      <c r="Q25" s="120" t="s">
        <v>398</v>
      </c>
      <c r="R25" s="120" t="s">
        <v>21</v>
      </c>
      <c r="S25" s="120" t="s">
        <v>399</v>
      </c>
      <c r="T25" s="120" t="s">
        <v>22</v>
      </c>
      <c r="U25" s="125" t="s">
        <v>415</v>
      </c>
      <c r="V25" s="143">
        <v>2020</v>
      </c>
      <c r="W25" s="144" t="s">
        <v>24</v>
      </c>
      <c r="X25" s="137">
        <v>2021</v>
      </c>
      <c r="Y25" s="137" t="s">
        <v>476</v>
      </c>
      <c r="Z25" s="137">
        <v>2022</v>
      </c>
      <c r="AA25" s="137" t="s">
        <v>476</v>
      </c>
      <c r="AB25" s="137">
        <v>2023</v>
      </c>
      <c r="AC25" s="137" t="s">
        <v>477</v>
      </c>
      <c r="AD25" s="137">
        <v>2024</v>
      </c>
      <c r="AE25" s="120" t="s">
        <v>478</v>
      </c>
      <c r="AF25" s="120">
        <v>2025</v>
      </c>
      <c r="AG25" s="155" t="s">
        <v>479</v>
      </c>
      <c r="AH25" s="147"/>
      <c r="AI25" s="147"/>
      <c r="AJ25" s="147"/>
      <c r="AK25" s="131" t="s">
        <v>405</v>
      </c>
    </row>
    <row r="26" spans="2:37" ht="409.6" x14ac:dyDescent="0.25">
      <c r="B26" s="190">
        <v>22</v>
      </c>
      <c r="C26" s="120" t="s">
        <v>29</v>
      </c>
      <c r="D26" s="122" t="s">
        <v>480</v>
      </c>
      <c r="E26" s="120" t="s">
        <v>390</v>
      </c>
      <c r="F26" s="122" t="s">
        <v>391</v>
      </c>
      <c r="G26" s="140" t="s">
        <v>392</v>
      </c>
      <c r="H26" s="124" t="s">
        <v>460</v>
      </c>
      <c r="I26" s="143" t="s">
        <v>461</v>
      </c>
      <c r="J26" s="143" t="s">
        <v>461</v>
      </c>
      <c r="K26" s="143" t="s">
        <v>461</v>
      </c>
      <c r="L26" s="122" t="s">
        <v>481</v>
      </c>
      <c r="M26" s="120" t="s">
        <v>23</v>
      </c>
      <c r="N26" s="120" t="s">
        <v>23</v>
      </c>
      <c r="O26" s="125" t="s">
        <v>25</v>
      </c>
      <c r="P26" s="125" t="s">
        <v>414</v>
      </c>
      <c r="Q26" s="120" t="s">
        <v>398</v>
      </c>
      <c r="R26" s="120" t="s">
        <v>21</v>
      </c>
      <c r="S26" s="120" t="s">
        <v>399</v>
      </c>
      <c r="T26" s="120" t="s">
        <v>22</v>
      </c>
      <c r="U26" s="125" t="s">
        <v>415</v>
      </c>
      <c r="V26" s="143">
        <v>2020</v>
      </c>
      <c r="W26" s="144" t="s">
        <v>24</v>
      </c>
      <c r="X26" s="137">
        <v>2021</v>
      </c>
      <c r="Y26" s="137">
        <v>50</v>
      </c>
      <c r="Z26" s="137">
        <v>2022</v>
      </c>
      <c r="AA26" s="137">
        <v>70</v>
      </c>
      <c r="AB26" s="137">
        <v>2023</v>
      </c>
      <c r="AC26" s="137">
        <v>90</v>
      </c>
      <c r="AD26" s="137">
        <v>2024</v>
      </c>
      <c r="AE26" s="120">
        <v>110</v>
      </c>
      <c r="AF26" s="120">
        <v>2025</v>
      </c>
      <c r="AG26" s="120">
        <v>130</v>
      </c>
      <c r="AH26" s="147"/>
      <c r="AI26" s="147"/>
      <c r="AJ26" s="147"/>
      <c r="AK26" s="131" t="s">
        <v>405</v>
      </c>
    </row>
    <row r="27" spans="2:37" ht="409.6" x14ac:dyDescent="0.25">
      <c r="B27" s="190">
        <v>23</v>
      </c>
      <c r="C27" s="120" t="s">
        <v>29</v>
      </c>
      <c r="D27" s="128" t="s">
        <v>482</v>
      </c>
      <c r="E27" s="120" t="s">
        <v>390</v>
      </c>
      <c r="F27" s="122" t="s">
        <v>391</v>
      </c>
      <c r="G27" s="140" t="s">
        <v>392</v>
      </c>
      <c r="H27" s="124" t="s">
        <v>460</v>
      </c>
      <c r="I27" s="143" t="s">
        <v>461</v>
      </c>
      <c r="J27" s="143" t="s">
        <v>461</v>
      </c>
      <c r="K27" s="143" t="s">
        <v>461</v>
      </c>
      <c r="L27" s="122" t="s">
        <v>483</v>
      </c>
      <c r="M27" s="120" t="s">
        <v>23</v>
      </c>
      <c r="N27" s="120" t="s">
        <v>23</v>
      </c>
      <c r="O27" s="125" t="s">
        <v>25</v>
      </c>
      <c r="P27" s="125" t="s">
        <v>414</v>
      </c>
      <c r="Q27" s="120" t="s">
        <v>398</v>
      </c>
      <c r="R27" s="120" t="s">
        <v>420</v>
      </c>
      <c r="S27" s="120" t="s">
        <v>399</v>
      </c>
      <c r="T27" s="120" t="s">
        <v>420</v>
      </c>
      <c r="U27" s="125" t="s">
        <v>415</v>
      </c>
      <c r="V27" s="143">
        <v>2020</v>
      </c>
      <c r="W27" s="144" t="s">
        <v>24</v>
      </c>
      <c r="X27" s="137">
        <v>2021</v>
      </c>
      <c r="Y27" s="137">
        <v>1</v>
      </c>
      <c r="Z27" s="137">
        <v>2022</v>
      </c>
      <c r="AA27" s="137">
        <v>2</v>
      </c>
      <c r="AB27" s="137">
        <v>2023</v>
      </c>
      <c r="AC27" s="137">
        <v>3</v>
      </c>
      <c r="AD27" s="137">
        <v>2024</v>
      </c>
      <c r="AE27" s="120">
        <v>4</v>
      </c>
      <c r="AF27" s="120">
        <v>2025</v>
      </c>
      <c r="AG27" s="120">
        <v>5</v>
      </c>
      <c r="AH27" s="156"/>
      <c r="AI27" s="156"/>
      <c r="AJ27" s="156"/>
      <c r="AK27" s="131" t="s">
        <v>405</v>
      </c>
    </row>
    <row r="28" spans="2:37" ht="409.6" x14ac:dyDescent="0.25">
      <c r="B28" s="190">
        <v>24</v>
      </c>
      <c r="C28" s="120" t="s">
        <v>29</v>
      </c>
      <c r="D28" s="128" t="s">
        <v>484</v>
      </c>
      <c r="E28" s="120" t="s">
        <v>390</v>
      </c>
      <c r="F28" s="122" t="s">
        <v>391</v>
      </c>
      <c r="G28" s="140" t="s">
        <v>392</v>
      </c>
      <c r="H28" s="124" t="s">
        <v>460</v>
      </c>
      <c r="I28" s="143" t="s">
        <v>461</v>
      </c>
      <c r="J28" s="143" t="s">
        <v>461</v>
      </c>
      <c r="K28" s="143" t="s">
        <v>461</v>
      </c>
      <c r="L28" s="122" t="s">
        <v>485</v>
      </c>
      <c r="M28" s="120" t="s">
        <v>23</v>
      </c>
      <c r="N28" s="120" t="s">
        <v>23</v>
      </c>
      <c r="O28" s="125" t="s">
        <v>25</v>
      </c>
      <c r="P28" s="125" t="s">
        <v>414</v>
      </c>
      <c r="Q28" s="120" t="s">
        <v>398</v>
      </c>
      <c r="R28" s="120" t="s">
        <v>21</v>
      </c>
      <c r="S28" s="120" t="s">
        <v>399</v>
      </c>
      <c r="T28" s="120" t="s">
        <v>22</v>
      </c>
      <c r="U28" s="125" t="s">
        <v>415</v>
      </c>
      <c r="V28" s="156">
        <v>2020</v>
      </c>
      <c r="W28" s="156">
        <v>0</v>
      </c>
      <c r="X28" s="137">
        <v>2021</v>
      </c>
      <c r="Y28" s="137">
        <v>3</v>
      </c>
      <c r="Z28" s="137">
        <v>2022</v>
      </c>
      <c r="AA28" s="137">
        <v>5</v>
      </c>
      <c r="AB28" s="137">
        <v>2023</v>
      </c>
      <c r="AC28" s="137">
        <v>7</v>
      </c>
      <c r="AD28" s="137">
        <v>2024</v>
      </c>
      <c r="AE28" s="137">
        <v>9</v>
      </c>
      <c r="AF28" s="137">
        <v>2025</v>
      </c>
      <c r="AG28" s="137">
        <v>11</v>
      </c>
      <c r="AH28" s="156"/>
      <c r="AI28" s="156"/>
      <c r="AJ28" s="156"/>
      <c r="AK28" s="131" t="s">
        <v>405</v>
      </c>
    </row>
    <row r="29" spans="2:37" ht="409.6" x14ac:dyDescent="0.25">
      <c r="B29" s="190">
        <v>25</v>
      </c>
      <c r="C29" s="120" t="s">
        <v>29</v>
      </c>
      <c r="D29" s="128" t="s">
        <v>486</v>
      </c>
      <c r="E29" s="120" t="s">
        <v>390</v>
      </c>
      <c r="F29" s="122" t="s">
        <v>391</v>
      </c>
      <c r="G29" s="140" t="s">
        <v>392</v>
      </c>
      <c r="H29" s="124" t="s">
        <v>460</v>
      </c>
      <c r="I29" s="143" t="s">
        <v>461</v>
      </c>
      <c r="J29" s="143" t="s">
        <v>461</v>
      </c>
      <c r="K29" s="143" t="s">
        <v>461</v>
      </c>
      <c r="L29" s="122" t="s">
        <v>487</v>
      </c>
      <c r="M29" s="120" t="s">
        <v>23</v>
      </c>
      <c r="N29" s="120" t="s">
        <v>23</v>
      </c>
      <c r="O29" s="125" t="s">
        <v>25</v>
      </c>
      <c r="P29" s="125" t="s">
        <v>414</v>
      </c>
      <c r="Q29" s="120" t="s">
        <v>398</v>
      </c>
      <c r="R29" s="120" t="s">
        <v>21</v>
      </c>
      <c r="S29" s="120" t="s">
        <v>399</v>
      </c>
      <c r="T29" s="120" t="s">
        <v>22</v>
      </c>
      <c r="U29" s="125" t="s">
        <v>415</v>
      </c>
      <c r="V29" s="156">
        <v>2020</v>
      </c>
      <c r="W29" s="156">
        <v>1</v>
      </c>
      <c r="X29" s="137">
        <v>2021</v>
      </c>
      <c r="Y29" s="137">
        <v>2</v>
      </c>
      <c r="Z29" s="137">
        <v>2022</v>
      </c>
      <c r="AA29" s="137">
        <v>3</v>
      </c>
      <c r="AB29" s="137">
        <v>2023</v>
      </c>
      <c r="AC29" s="137">
        <v>4</v>
      </c>
      <c r="AD29" s="137">
        <v>2024</v>
      </c>
      <c r="AE29" s="137">
        <v>5</v>
      </c>
      <c r="AF29" s="137">
        <v>2025</v>
      </c>
      <c r="AG29" s="137">
        <v>6</v>
      </c>
      <c r="AH29" s="156"/>
      <c r="AI29" s="156"/>
      <c r="AJ29" s="156"/>
      <c r="AK29" s="131" t="s">
        <v>405</v>
      </c>
    </row>
    <row r="30" spans="2:37" ht="409.6" x14ac:dyDescent="0.25">
      <c r="B30" s="190">
        <v>26</v>
      </c>
      <c r="C30" s="120" t="s">
        <v>29</v>
      </c>
      <c r="D30" s="130" t="s">
        <v>488</v>
      </c>
      <c r="E30" s="120" t="s">
        <v>390</v>
      </c>
      <c r="F30" s="122" t="s">
        <v>391</v>
      </c>
      <c r="G30" s="140" t="s">
        <v>392</v>
      </c>
      <c r="H30" s="124" t="s">
        <v>460</v>
      </c>
      <c r="I30" s="143" t="s">
        <v>441</v>
      </c>
      <c r="J30" s="143" t="s">
        <v>412</v>
      </c>
      <c r="K30" s="143" t="s">
        <v>412</v>
      </c>
      <c r="L30" s="122" t="s">
        <v>489</v>
      </c>
      <c r="M30" s="143" t="s">
        <v>490</v>
      </c>
      <c r="N30" s="143" t="s">
        <v>490</v>
      </c>
      <c r="O30" s="156"/>
      <c r="P30" s="125" t="s">
        <v>414</v>
      </c>
      <c r="Q30" s="120" t="s">
        <v>398</v>
      </c>
      <c r="R30" s="120" t="s">
        <v>21</v>
      </c>
      <c r="S30" s="120" t="s">
        <v>399</v>
      </c>
      <c r="T30" s="120" t="s">
        <v>22</v>
      </c>
      <c r="U30" s="125" t="s">
        <v>415</v>
      </c>
      <c r="V30" s="157">
        <v>2020</v>
      </c>
      <c r="W30" s="157">
        <v>0</v>
      </c>
      <c r="X30" s="137">
        <v>2021</v>
      </c>
      <c r="Y30" s="158" t="s">
        <v>491</v>
      </c>
      <c r="Z30" s="159">
        <v>2022</v>
      </c>
      <c r="AA30" s="159"/>
      <c r="AB30" s="159">
        <v>2023</v>
      </c>
      <c r="AC30" s="159"/>
      <c r="AD30" s="159">
        <v>2024</v>
      </c>
      <c r="AE30" s="159"/>
      <c r="AF30" s="159">
        <v>2025</v>
      </c>
      <c r="AG30" s="159"/>
      <c r="AH30" s="156"/>
      <c r="AI30" s="156"/>
      <c r="AJ30" s="156"/>
      <c r="AK30" s="131" t="s">
        <v>405</v>
      </c>
    </row>
    <row r="31" spans="2:37" ht="409.6" x14ac:dyDescent="0.25">
      <c r="B31" s="190">
        <v>27</v>
      </c>
      <c r="C31" s="120" t="s">
        <v>29</v>
      </c>
      <c r="D31" s="122" t="s">
        <v>492</v>
      </c>
      <c r="E31" s="120" t="s">
        <v>390</v>
      </c>
      <c r="F31" s="122" t="s">
        <v>391</v>
      </c>
      <c r="G31" s="140" t="s">
        <v>392</v>
      </c>
      <c r="H31" s="124" t="s">
        <v>460</v>
      </c>
      <c r="I31" s="143" t="s">
        <v>441</v>
      </c>
      <c r="J31" s="143" t="s">
        <v>412</v>
      </c>
      <c r="K31" s="143" t="s">
        <v>412</v>
      </c>
      <c r="L31" s="122" t="s">
        <v>493</v>
      </c>
      <c r="M31" s="120" t="s">
        <v>23</v>
      </c>
      <c r="N31" s="120" t="s">
        <v>23</v>
      </c>
      <c r="O31" s="125" t="s">
        <v>25</v>
      </c>
      <c r="P31" s="125" t="s">
        <v>414</v>
      </c>
      <c r="Q31" s="120" t="s">
        <v>398</v>
      </c>
      <c r="R31" s="120" t="s">
        <v>494</v>
      </c>
      <c r="S31" s="120" t="s">
        <v>399</v>
      </c>
      <c r="T31" s="120" t="s">
        <v>22</v>
      </c>
      <c r="U31" s="125" t="s">
        <v>415</v>
      </c>
      <c r="V31" s="157">
        <v>2020</v>
      </c>
      <c r="W31" s="157" t="s">
        <v>24</v>
      </c>
      <c r="X31" s="137">
        <v>2021</v>
      </c>
      <c r="Y31" s="137" t="s">
        <v>430</v>
      </c>
      <c r="Z31" s="137">
        <v>2022</v>
      </c>
      <c r="AA31" s="137" t="s">
        <v>430</v>
      </c>
      <c r="AB31" s="137">
        <v>2023</v>
      </c>
      <c r="AC31" s="137" t="s">
        <v>430</v>
      </c>
      <c r="AD31" s="137">
        <v>2024</v>
      </c>
      <c r="AE31" s="137" t="s">
        <v>430</v>
      </c>
      <c r="AF31" s="137">
        <v>2025</v>
      </c>
      <c r="AG31" s="137" t="s">
        <v>430</v>
      </c>
      <c r="AH31" s="156"/>
      <c r="AI31" s="156"/>
      <c r="AJ31" s="156"/>
      <c r="AK31" s="131" t="s">
        <v>405</v>
      </c>
    </row>
    <row r="32" spans="2:37" ht="409.6" x14ac:dyDescent="0.25">
      <c r="B32" s="190">
        <v>28</v>
      </c>
      <c r="C32" s="120" t="s">
        <v>29</v>
      </c>
      <c r="D32" s="128" t="s">
        <v>495</v>
      </c>
      <c r="E32" s="120" t="s">
        <v>390</v>
      </c>
      <c r="F32" s="122" t="s">
        <v>391</v>
      </c>
      <c r="G32" s="140" t="s">
        <v>392</v>
      </c>
      <c r="H32" s="122" t="s">
        <v>496</v>
      </c>
      <c r="I32" s="122" t="s">
        <v>497</v>
      </c>
      <c r="J32" s="122" t="s">
        <v>497</v>
      </c>
      <c r="K32" s="122" t="s">
        <v>497</v>
      </c>
      <c r="L32" s="122" t="s">
        <v>498</v>
      </c>
      <c r="M32" s="120" t="s">
        <v>23</v>
      </c>
      <c r="N32" s="120" t="s">
        <v>23</v>
      </c>
      <c r="O32" s="125" t="s">
        <v>25</v>
      </c>
      <c r="P32" s="125" t="s">
        <v>414</v>
      </c>
      <c r="Q32" s="120" t="s">
        <v>398</v>
      </c>
      <c r="R32" s="120" t="s">
        <v>21</v>
      </c>
      <c r="S32" s="120" t="s">
        <v>399</v>
      </c>
      <c r="T32" s="120" t="s">
        <v>22</v>
      </c>
      <c r="U32" s="125" t="s">
        <v>415</v>
      </c>
      <c r="V32" s="157">
        <v>2019</v>
      </c>
      <c r="W32" s="157">
        <v>340</v>
      </c>
      <c r="X32" s="137">
        <v>2021</v>
      </c>
      <c r="Y32" s="137">
        <v>200</v>
      </c>
      <c r="Z32" s="137">
        <v>2022</v>
      </c>
      <c r="AA32" s="137">
        <v>220</v>
      </c>
      <c r="AB32" s="137">
        <v>2023</v>
      </c>
      <c r="AC32" s="137">
        <v>240</v>
      </c>
      <c r="AD32" s="137">
        <v>2024</v>
      </c>
      <c r="AE32" s="137">
        <v>260</v>
      </c>
      <c r="AF32" s="137">
        <v>2025</v>
      </c>
      <c r="AG32" s="137">
        <v>280</v>
      </c>
      <c r="AH32" s="156"/>
      <c r="AI32" s="156"/>
      <c r="AJ32" s="156"/>
      <c r="AK32" s="131" t="s">
        <v>405</v>
      </c>
    </row>
    <row r="33" spans="2:37" ht="409.6" x14ac:dyDescent="0.25">
      <c r="B33" s="190">
        <v>29</v>
      </c>
      <c r="C33" s="120" t="s">
        <v>29</v>
      </c>
      <c r="D33" s="160" t="s">
        <v>499</v>
      </c>
      <c r="E33" s="120" t="s">
        <v>390</v>
      </c>
      <c r="F33" s="122" t="s">
        <v>391</v>
      </c>
      <c r="G33" s="140" t="s">
        <v>392</v>
      </c>
      <c r="H33" s="122" t="s">
        <v>496</v>
      </c>
      <c r="I33" s="122" t="s">
        <v>500</v>
      </c>
      <c r="J33" s="160" t="s">
        <v>501</v>
      </c>
      <c r="K33" s="160" t="s">
        <v>501</v>
      </c>
      <c r="L33" s="122" t="s">
        <v>502</v>
      </c>
      <c r="M33" s="120" t="s">
        <v>23</v>
      </c>
      <c r="N33" s="120" t="s">
        <v>23</v>
      </c>
      <c r="O33" s="125" t="s">
        <v>25</v>
      </c>
      <c r="P33" s="125" t="s">
        <v>414</v>
      </c>
      <c r="Q33" s="120" t="s">
        <v>398</v>
      </c>
      <c r="R33" s="120" t="s">
        <v>21</v>
      </c>
      <c r="S33" s="120" t="s">
        <v>399</v>
      </c>
      <c r="T33" s="120" t="s">
        <v>22</v>
      </c>
      <c r="U33" s="125" t="s">
        <v>415</v>
      </c>
      <c r="V33" s="156">
        <v>2019</v>
      </c>
      <c r="W33" s="156">
        <v>7</v>
      </c>
      <c r="X33" s="137">
        <v>2021</v>
      </c>
      <c r="Y33" s="137" t="s">
        <v>503</v>
      </c>
      <c r="Z33" s="137">
        <v>2022</v>
      </c>
      <c r="AA33" s="137" t="s">
        <v>503</v>
      </c>
      <c r="AB33" s="137">
        <v>2023</v>
      </c>
      <c r="AC33" s="137" t="s">
        <v>503</v>
      </c>
      <c r="AD33" s="137">
        <v>2024</v>
      </c>
      <c r="AE33" s="137" t="s">
        <v>503</v>
      </c>
      <c r="AF33" s="137">
        <v>2025</v>
      </c>
      <c r="AG33" s="137" t="s">
        <v>503</v>
      </c>
      <c r="AH33" s="156"/>
      <c r="AI33" s="156"/>
      <c r="AJ33" s="156"/>
      <c r="AK33" s="131" t="s">
        <v>405</v>
      </c>
    </row>
    <row r="34" spans="2:37" ht="409.6" x14ac:dyDescent="0.25">
      <c r="B34" s="190">
        <v>30</v>
      </c>
      <c r="C34" s="120" t="s">
        <v>29</v>
      </c>
      <c r="D34" s="122" t="s">
        <v>504</v>
      </c>
      <c r="E34" s="120" t="s">
        <v>390</v>
      </c>
      <c r="F34" s="122" t="s">
        <v>391</v>
      </c>
      <c r="G34" s="140" t="s">
        <v>392</v>
      </c>
      <c r="H34" s="122" t="s">
        <v>496</v>
      </c>
      <c r="I34" s="156" t="s">
        <v>447</v>
      </c>
      <c r="J34" s="156" t="s">
        <v>447</v>
      </c>
      <c r="K34" s="156" t="s">
        <v>447</v>
      </c>
      <c r="L34" s="160" t="s">
        <v>505</v>
      </c>
      <c r="M34" s="120" t="s">
        <v>23</v>
      </c>
      <c r="N34" s="120" t="s">
        <v>23</v>
      </c>
      <c r="O34" s="125" t="s">
        <v>25</v>
      </c>
      <c r="P34" s="125" t="s">
        <v>414</v>
      </c>
      <c r="Q34" s="120" t="s">
        <v>398</v>
      </c>
      <c r="R34" s="120" t="s">
        <v>21</v>
      </c>
      <c r="S34" s="120" t="s">
        <v>399</v>
      </c>
      <c r="T34" s="120" t="s">
        <v>22</v>
      </c>
      <c r="U34" s="125" t="s">
        <v>415</v>
      </c>
      <c r="V34" s="156">
        <v>2020</v>
      </c>
      <c r="W34" s="156">
        <v>196</v>
      </c>
      <c r="X34" s="137">
        <v>2021</v>
      </c>
      <c r="Y34" s="137">
        <v>200</v>
      </c>
      <c r="Z34" s="137">
        <v>2022</v>
      </c>
      <c r="AA34" s="137">
        <v>200</v>
      </c>
      <c r="AB34" s="137">
        <v>2023</v>
      </c>
      <c r="AC34" s="137">
        <v>210</v>
      </c>
      <c r="AD34" s="137">
        <v>2024</v>
      </c>
      <c r="AE34" s="137">
        <v>220</v>
      </c>
      <c r="AF34" s="137">
        <v>2025</v>
      </c>
      <c r="AG34" s="137">
        <v>230</v>
      </c>
      <c r="AH34" s="156"/>
      <c r="AI34" s="156"/>
      <c r="AJ34" s="156"/>
      <c r="AK34" s="131" t="s">
        <v>405</v>
      </c>
    </row>
    <row r="35" spans="2:37" ht="409.6" x14ac:dyDescent="0.25">
      <c r="B35" s="190">
        <v>31</v>
      </c>
      <c r="C35" s="120" t="s">
        <v>29</v>
      </c>
      <c r="D35" s="135" t="s">
        <v>506</v>
      </c>
      <c r="E35" s="120" t="s">
        <v>390</v>
      </c>
      <c r="F35" s="122" t="s">
        <v>391</v>
      </c>
      <c r="G35" s="140" t="s">
        <v>392</v>
      </c>
      <c r="H35" s="122" t="s">
        <v>496</v>
      </c>
      <c r="I35" s="120" t="s">
        <v>424</v>
      </c>
      <c r="J35" s="120" t="s">
        <v>424</v>
      </c>
      <c r="K35" s="120" t="s">
        <v>424</v>
      </c>
      <c r="L35" s="161" t="s">
        <v>507</v>
      </c>
      <c r="M35" s="120" t="s">
        <v>23</v>
      </c>
      <c r="N35" s="120" t="s">
        <v>23</v>
      </c>
      <c r="O35" s="125" t="s">
        <v>25</v>
      </c>
      <c r="P35" s="125" t="s">
        <v>414</v>
      </c>
      <c r="Q35" s="120" t="s">
        <v>398</v>
      </c>
      <c r="R35" s="156" t="s">
        <v>462</v>
      </c>
      <c r="S35" s="156"/>
      <c r="T35" s="156"/>
      <c r="U35" s="125" t="s">
        <v>415</v>
      </c>
      <c r="V35" s="156">
        <v>2020</v>
      </c>
      <c r="W35" s="156" t="s">
        <v>24</v>
      </c>
      <c r="X35" s="137">
        <v>2021</v>
      </c>
      <c r="Y35" s="137">
        <v>2</v>
      </c>
      <c r="Z35" s="137">
        <v>2022</v>
      </c>
      <c r="AA35" s="137">
        <v>3</v>
      </c>
      <c r="AB35" s="137">
        <v>2023</v>
      </c>
      <c r="AC35" s="137">
        <v>4</v>
      </c>
      <c r="AD35" s="137">
        <v>2024</v>
      </c>
      <c r="AE35" s="137">
        <v>5</v>
      </c>
      <c r="AF35" s="137">
        <v>2025</v>
      </c>
      <c r="AG35" s="137">
        <v>6</v>
      </c>
      <c r="AH35" s="156"/>
      <c r="AI35" s="156"/>
      <c r="AJ35" s="156"/>
      <c r="AK35" s="131" t="s">
        <v>405</v>
      </c>
    </row>
    <row r="36" spans="2:37" ht="409.6" x14ac:dyDescent="0.25">
      <c r="B36" s="190">
        <v>32</v>
      </c>
      <c r="C36" s="120" t="s">
        <v>29</v>
      </c>
      <c r="D36" s="122" t="s">
        <v>508</v>
      </c>
      <c r="E36" s="120" t="s">
        <v>390</v>
      </c>
      <c r="F36" s="122" t="s">
        <v>391</v>
      </c>
      <c r="G36" s="140" t="s">
        <v>392</v>
      </c>
      <c r="H36" s="122" t="s">
        <v>496</v>
      </c>
      <c r="I36" s="120" t="s">
        <v>424</v>
      </c>
      <c r="J36" s="120" t="s">
        <v>424</v>
      </c>
      <c r="K36" s="120" t="s">
        <v>424</v>
      </c>
      <c r="L36" s="161" t="s">
        <v>509</v>
      </c>
      <c r="M36" s="120" t="s">
        <v>23</v>
      </c>
      <c r="N36" s="120" t="s">
        <v>23</v>
      </c>
      <c r="O36" s="125" t="s">
        <v>25</v>
      </c>
      <c r="P36" s="125" t="s">
        <v>414</v>
      </c>
      <c r="Q36" s="120" t="s">
        <v>398</v>
      </c>
      <c r="R36" s="120" t="s">
        <v>21</v>
      </c>
      <c r="S36" s="120" t="s">
        <v>510</v>
      </c>
      <c r="T36" s="120" t="s">
        <v>22</v>
      </c>
      <c r="U36" s="125" t="s">
        <v>415</v>
      </c>
      <c r="V36" s="156">
        <v>2020</v>
      </c>
      <c r="W36" s="156" t="s">
        <v>24</v>
      </c>
      <c r="X36" s="137">
        <v>2021</v>
      </c>
      <c r="Y36" s="137">
        <v>20</v>
      </c>
      <c r="Z36" s="137">
        <v>2022</v>
      </c>
      <c r="AA36" s="137">
        <v>25</v>
      </c>
      <c r="AB36" s="137">
        <v>2023</v>
      </c>
      <c r="AC36" s="137">
        <v>30</v>
      </c>
      <c r="AD36" s="137">
        <v>2024</v>
      </c>
      <c r="AE36" s="137">
        <v>35</v>
      </c>
      <c r="AF36" s="137">
        <v>2025</v>
      </c>
      <c r="AG36" s="137">
        <v>40</v>
      </c>
      <c r="AH36" s="156"/>
      <c r="AI36" s="156" t="s">
        <v>420</v>
      </c>
      <c r="AJ36" s="156"/>
      <c r="AK36" s="131" t="s">
        <v>405</v>
      </c>
    </row>
  </sheetData>
  <mergeCells count="5">
    <mergeCell ref="J4:K4"/>
    <mergeCell ref="M4:N4"/>
    <mergeCell ref="R4:T4"/>
    <mergeCell ref="V4:W4"/>
    <mergeCell ref="X4:A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K28"/>
  <sheetViews>
    <sheetView topLeftCell="N1" workbookViewId="0">
      <selection activeCell="B5" sqref="B5:B28"/>
    </sheetView>
  </sheetViews>
  <sheetFormatPr defaultRowHeight="15" x14ac:dyDescent="0.25"/>
  <cols>
    <col min="2" max="2" width="4" customWidth="1"/>
    <col min="37" max="37" width="11.7109375" customWidth="1"/>
  </cols>
  <sheetData>
    <row r="3" spans="2:37" x14ac:dyDescent="0.25">
      <c r="C3" s="162">
        <v>1</v>
      </c>
      <c r="D3" s="162">
        <v>2</v>
      </c>
      <c r="E3" s="162">
        <v>3</v>
      </c>
      <c r="F3" s="162">
        <v>4</v>
      </c>
      <c r="G3" s="162">
        <v>5</v>
      </c>
      <c r="H3" s="162">
        <v>6</v>
      </c>
      <c r="I3" s="162">
        <v>7</v>
      </c>
      <c r="J3" s="162">
        <v>8</v>
      </c>
      <c r="K3" s="162">
        <v>9</v>
      </c>
      <c r="L3" s="162">
        <v>10</v>
      </c>
      <c r="M3" s="162">
        <v>11</v>
      </c>
      <c r="N3" s="162">
        <v>12</v>
      </c>
      <c r="O3" s="162">
        <v>13</v>
      </c>
      <c r="P3" s="162">
        <v>14</v>
      </c>
      <c r="Q3" s="162">
        <v>15</v>
      </c>
      <c r="R3" s="162">
        <v>16</v>
      </c>
      <c r="S3" s="162">
        <v>17</v>
      </c>
      <c r="T3" s="162">
        <v>18</v>
      </c>
      <c r="U3" s="162">
        <v>19</v>
      </c>
      <c r="V3" s="162">
        <v>20</v>
      </c>
      <c r="W3" s="162">
        <v>21</v>
      </c>
      <c r="X3" s="162">
        <v>22</v>
      </c>
      <c r="Y3" s="162">
        <v>23</v>
      </c>
      <c r="Z3" s="162">
        <v>24</v>
      </c>
      <c r="AA3" s="162"/>
      <c r="AB3" s="162"/>
      <c r="AC3" s="162"/>
      <c r="AD3" s="162"/>
      <c r="AE3" s="162"/>
      <c r="AF3" s="162"/>
      <c r="AG3" s="162"/>
      <c r="AH3" s="162">
        <v>25</v>
      </c>
      <c r="AI3" s="162">
        <v>26</v>
      </c>
      <c r="AJ3" s="162">
        <v>27</v>
      </c>
      <c r="AK3" s="162">
        <v>28</v>
      </c>
    </row>
    <row r="4" spans="2:37" ht="114.75" x14ac:dyDescent="0.25">
      <c r="B4" s="185" t="s">
        <v>596</v>
      </c>
      <c r="C4" s="163" t="s">
        <v>0</v>
      </c>
      <c r="D4" s="164" t="s">
        <v>1</v>
      </c>
      <c r="E4" s="163" t="s">
        <v>2</v>
      </c>
      <c r="F4" s="163" t="s">
        <v>3</v>
      </c>
      <c r="G4" s="163" t="s">
        <v>18</v>
      </c>
      <c r="H4" s="163" t="s">
        <v>4</v>
      </c>
      <c r="I4" s="163" t="s">
        <v>5</v>
      </c>
      <c r="J4" s="307" t="s">
        <v>6</v>
      </c>
      <c r="K4" s="308"/>
      <c r="L4" s="164" t="s">
        <v>7</v>
      </c>
      <c r="M4" s="307" t="s">
        <v>8</v>
      </c>
      <c r="N4" s="308"/>
      <c r="O4" s="163" t="s">
        <v>511</v>
      </c>
      <c r="P4" s="163" t="s">
        <v>512</v>
      </c>
      <c r="Q4" s="163" t="s">
        <v>9</v>
      </c>
      <c r="R4" s="307" t="s">
        <v>10</v>
      </c>
      <c r="S4" s="308"/>
      <c r="T4" s="308"/>
      <c r="U4" s="163" t="s">
        <v>11</v>
      </c>
      <c r="V4" s="309" t="s">
        <v>12</v>
      </c>
      <c r="W4" s="308"/>
      <c r="X4" s="309" t="s">
        <v>13</v>
      </c>
      <c r="Y4" s="309"/>
      <c r="Z4" s="309"/>
      <c r="AA4" s="309"/>
      <c r="AB4" s="309"/>
      <c r="AC4" s="309"/>
      <c r="AD4" s="309"/>
      <c r="AE4" s="309"/>
      <c r="AF4" s="309"/>
      <c r="AG4" s="309"/>
      <c r="AH4" s="163" t="s">
        <v>14</v>
      </c>
      <c r="AI4" s="164" t="s">
        <v>15</v>
      </c>
      <c r="AJ4" s="163" t="s">
        <v>16</v>
      </c>
      <c r="AK4" s="163" t="s">
        <v>17</v>
      </c>
    </row>
    <row r="5" spans="2:37" ht="409.6" x14ac:dyDescent="0.25">
      <c r="B5" s="191">
        <v>1</v>
      </c>
      <c r="C5" s="165" t="s">
        <v>29</v>
      </c>
      <c r="D5" s="166" t="s">
        <v>513</v>
      </c>
      <c r="E5" s="165" t="s">
        <v>390</v>
      </c>
      <c r="F5" s="167" t="s">
        <v>391</v>
      </c>
      <c r="G5" s="168" t="s">
        <v>514</v>
      </c>
      <c r="H5" s="168" t="s">
        <v>515</v>
      </c>
      <c r="I5" s="166" t="s">
        <v>516</v>
      </c>
      <c r="J5" s="165" t="s">
        <v>517</v>
      </c>
      <c r="K5" s="165" t="s">
        <v>518</v>
      </c>
      <c r="L5" s="166" t="s">
        <v>519</v>
      </c>
      <c r="M5" s="165" t="s">
        <v>23</v>
      </c>
      <c r="N5" s="165" t="s">
        <v>23</v>
      </c>
      <c r="O5" s="169" t="s">
        <v>19</v>
      </c>
      <c r="P5" s="169" t="s">
        <v>20</v>
      </c>
      <c r="Q5" s="165" t="s">
        <v>398</v>
      </c>
      <c r="R5" s="165" t="s">
        <v>420</v>
      </c>
      <c r="S5" s="165" t="s">
        <v>399</v>
      </c>
      <c r="T5" s="165" t="s">
        <v>420</v>
      </c>
      <c r="U5" s="169" t="s">
        <v>32</v>
      </c>
      <c r="V5" s="165">
        <v>2020</v>
      </c>
      <c r="W5" s="170" t="s">
        <v>520</v>
      </c>
      <c r="X5" s="171">
        <v>2021</v>
      </c>
      <c r="Y5" s="171">
        <v>375</v>
      </c>
      <c r="Z5" s="171">
        <v>2022</v>
      </c>
      <c r="AA5" s="171">
        <v>375</v>
      </c>
      <c r="AB5" s="171">
        <v>2023</v>
      </c>
      <c r="AC5" s="171">
        <v>375</v>
      </c>
      <c r="AD5" s="171">
        <v>2024</v>
      </c>
      <c r="AE5" s="171">
        <v>375</v>
      </c>
      <c r="AF5" s="171">
        <v>2025</v>
      </c>
      <c r="AG5" s="171">
        <v>375</v>
      </c>
      <c r="AH5" s="165"/>
      <c r="AI5" s="165"/>
      <c r="AJ5" s="169"/>
      <c r="AK5" s="172" t="s">
        <v>405</v>
      </c>
    </row>
    <row r="6" spans="2:37" ht="409.6" x14ac:dyDescent="0.25">
      <c r="B6" s="191">
        <v>2</v>
      </c>
      <c r="C6" s="165" t="s">
        <v>29</v>
      </c>
      <c r="D6" s="166" t="s">
        <v>521</v>
      </c>
      <c r="E6" s="165" t="s">
        <v>390</v>
      </c>
      <c r="F6" s="167" t="s">
        <v>391</v>
      </c>
      <c r="G6" s="168" t="s">
        <v>514</v>
      </c>
      <c r="H6" s="168" t="s">
        <v>515</v>
      </c>
      <c r="I6" s="166" t="s">
        <v>516</v>
      </c>
      <c r="J6" s="165" t="s">
        <v>517</v>
      </c>
      <c r="K6" s="165" t="s">
        <v>518</v>
      </c>
      <c r="L6" s="166" t="s">
        <v>522</v>
      </c>
      <c r="M6" s="165" t="s">
        <v>23</v>
      </c>
      <c r="N6" s="165" t="s">
        <v>23</v>
      </c>
      <c r="O6" s="169" t="s">
        <v>19</v>
      </c>
      <c r="P6" s="169" t="s">
        <v>20</v>
      </c>
      <c r="Q6" s="165" t="s">
        <v>398</v>
      </c>
      <c r="R6" s="173"/>
      <c r="S6" s="165" t="s">
        <v>399</v>
      </c>
      <c r="T6" s="165" t="s">
        <v>420</v>
      </c>
      <c r="U6" s="169" t="s">
        <v>32</v>
      </c>
      <c r="V6" s="165">
        <v>2020</v>
      </c>
      <c r="W6" s="170" t="s">
        <v>24</v>
      </c>
      <c r="X6" s="171">
        <v>2021</v>
      </c>
      <c r="Y6" s="171">
        <v>1</v>
      </c>
      <c r="Z6" s="171">
        <v>2022</v>
      </c>
      <c r="AA6" s="171">
        <v>0</v>
      </c>
      <c r="AB6" s="171">
        <v>2023</v>
      </c>
      <c r="AC6" s="171">
        <v>0</v>
      </c>
      <c r="AD6" s="171">
        <v>2024</v>
      </c>
      <c r="AE6" s="171">
        <v>0</v>
      </c>
      <c r="AF6" s="171">
        <v>2025</v>
      </c>
      <c r="AG6" s="171">
        <v>1</v>
      </c>
      <c r="AH6" s="173"/>
      <c r="AI6" s="173"/>
      <c r="AJ6" s="173"/>
      <c r="AK6" s="172" t="s">
        <v>405</v>
      </c>
    </row>
    <row r="7" spans="2:37" ht="409.6" x14ac:dyDescent="0.25">
      <c r="B7" s="191">
        <v>3</v>
      </c>
      <c r="C7" s="165" t="s">
        <v>29</v>
      </c>
      <c r="D7" s="166" t="s">
        <v>523</v>
      </c>
      <c r="E7" s="165" t="s">
        <v>390</v>
      </c>
      <c r="F7" s="167" t="s">
        <v>391</v>
      </c>
      <c r="G7" s="168" t="s">
        <v>514</v>
      </c>
      <c r="H7" s="168" t="s">
        <v>515</v>
      </c>
      <c r="I7" s="166" t="s">
        <v>516</v>
      </c>
      <c r="J7" s="165" t="s">
        <v>517</v>
      </c>
      <c r="K7" s="165" t="s">
        <v>518</v>
      </c>
      <c r="L7" s="166" t="s">
        <v>524</v>
      </c>
      <c r="M7" s="165" t="s">
        <v>23</v>
      </c>
      <c r="N7" s="165" t="s">
        <v>23</v>
      </c>
      <c r="O7" s="169" t="s">
        <v>19</v>
      </c>
      <c r="P7" s="169" t="s">
        <v>20</v>
      </c>
      <c r="Q7" s="165" t="s">
        <v>398</v>
      </c>
      <c r="R7" s="173" t="s">
        <v>525</v>
      </c>
      <c r="S7" s="173"/>
      <c r="T7" s="173"/>
      <c r="U7" s="169" t="s">
        <v>32</v>
      </c>
      <c r="V7" s="170">
        <v>2019</v>
      </c>
      <c r="W7" s="170">
        <v>14</v>
      </c>
      <c r="X7" s="171">
        <v>2021</v>
      </c>
      <c r="Y7" s="171">
        <v>30</v>
      </c>
      <c r="Z7" s="171">
        <v>2022</v>
      </c>
      <c r="AA7" s="171">
        <v>50</v>
      </c>
      <c r="AB7" s="171">
        <v>2023</v>
      </c>
      <c r="AC7" s="171">
        <v>70</v>
      </c>
      <c r="AD7" s="171">
        <v>2024</v>
      </c>
      <c r="AE7" s="174">
        <v>90</v>
      </c>
      <c r="AF7" s="171">
        <v>2025</v>
      </c>
      <c r="AG7" s="174">
        <v>120</v>
      </c>
      <c r="AH7" s="173"/>
      <c r="AI7" s="173"/>
      <c r="AJ7" s="173"/>
      <c r="AK7" s="172" t="s">
        <v>405</v>
      </c>
    </row>
    <row r="8" spans="2:37" ht="409.6" x14ac:dyDescent="0.25">
      <c r="B8" s="191">
        <v>4</v>
      </c>
      <c r="C8" s="165" t="s">
        <v>29</v>
      </c>
      <c r="D8" s="166" t="s">
        <v>526</v>
      </c>
      <c r="E8" s="165" t="s">
        <v>390</v>
      </c>
      <c r="F8" s="167" t="s">
        <v>391</v>
      </c>
      <c r="G8" s="168" t="s">
        <v>514</v>
      </c>
      <c r="H8" s="168" t="s">
        <v>515</v>
      </c>
      <c r="I8" s="166" t="s">
        <v>516</v>
      </c>
      <c r="J8" s="165" t="s">
        <v>517</v>
      </c>
      <c r="K8" s="165" t="s">
        <v>518</v>
      </c>
      <c r="L8" s="166" t="s">
        <v>527</v>
      </c>
      <c r="M8" s="165" t="s">
        <v>23</v>
      </c>
      <c r="N8" s="165" t="s">
        <v>23</v>
      </c>
      <c r="O8" s="169" t="s">
        <v>19</v>
      </c>
      <c r="P8" s="169" t="s">
        <v>20</v>
      </c>
      <c r="Q8" s="165" t="s">
        <v>398</v>
      </c>
      <c r="R8" s="173" t="s">
        <v>525</v>
      </c>
      <c r="S8" s="170" t="s">
        <v>528</v>
      </c>
      <c r="T8" s="175" t="s">
        <v>22</v>
      </c>
      <c r="U8" s="175" t="s">
        <v>32</v>
      </c>
      <c r="V8" s="175">
        <v>2019</v>
      </c>
      <c r="W8" s="176">
        <v>30003</v>
      </c>
      <c r="X8" s="171">
        <v>2021</v>
      </c>
      <c r="Y8" s="171" t="s">
        <v>529</v>
      </c>
      <c r="Z8" s="171">
        <v>2022</v>
      </c>
      <c r="AA8" s="171" t="s">
        <v>529</v>
      </c>
      <c r="AB8" s="171">
        <v>2023</v>
      </c>
      <c r="AC8" s="171" t="s">
        <v>529</v>
      </c>
      <c r="AD8" s="171">
        <v>2024</v>
      </c>
      <c r="AE8" s="171" t="s">
        <v>529</v>
      </c>
      <c r="AF8" s="171">
        <v>2025</v>
      </c>
      <c r="AG8" s="171" t="s">
        <v>529</v>
      </c>
      <c r="AH8" s="175"/>
      <c r="AI8" s="175"/>
      <c r="AJ8" s="175"/>
      <c r="AK8" s="172" t="s">
        <v>405</v>
      </c>
    </row>
    <row r="9" spans="2:37" ht="409.6" x14ac:dyDescent="0.25">
      <c r="B9" s="191">
        <v>5</v>
      </c>
      <c r="C9" s="165" t="s">
        <v>29</v>
      </c>
      <c r="D9" s="166" t="s">
        <v>530</v>
      </c>
      <c r="E9" s="165" t="s">
        <v>390</v>
      </c>
      <c r="F9" s="167" t="s">
        <v>391</v>
      </c>
      <c r="G9" s="168" t="s">
        <v>514</v>
      </c>
      <c r="H9" s="168" t="s">
        <v>515</v>
      </c>
      <c r="I9" s="166" t="s">
        <v>531</v>
      </c>
      <c r="J9" s="165" t="s">
        <v>517</v>
      </c>
      <c r="K9" s="165" t="s">
        <v>517</v>
      </c>
      <c r="L9" s="166" t="s">
        <v>532</v>
      </c>
      <c r="M9" s="165" t="s">
        <v>23</v>
      </c>
      <c r="N9" s="165" t="s">
        <v>23</v>
      </c>
      <c r="O9" s="169" t="s">
        <v>19</v>
      </c>
      <c r="P9" s="169" t="s">
        <v>20</v>
      </c>
      <c r="Q9" s="165" t="s">
        <v>398</v>
      </c>
      <c r="R9" s="173" t="s">
        <v>525</v>
      </c>
      <c r="S9" s="170" t="s">
        <v>528</v>
      </c>
      <c r="T9" s="175" t="s">
        <v>22</v>
      </c>
      <c r="U9" s="175" t="s">
        <v>32</v>
      </c>
      <c r="V9" s="175">
        <v>2019</v>
      </c>
      <c r="W9" s="170" t="s">
        <v>24</v>
      </c>
      <c r="X9" s="171">
        <v>2021</v>
      </c>
      <c r="Y9" s="171" t="s">
        <v>533</v>
      </c>
      <c r="Z9" s="171">
        <v>2022</v>
      </c>
      <c r="AA9" s="171" t="s">
        <v>533</v>
      </c>
      <c r="AB9" s="171">
        <v>2023</v>
      </c>
      <c r="AC9" s="171" t="s">
        <v>533</v>
      </c>
      <c r="AD9" s="171">
        <v>2024</v>
      </c>
      <c r="AE9" s="171" t="s">
        <v>533</v>
      </c>
      <c r="AF9" s="171">
        <v>2025</v>
      </c>
      <c r="AG9" s="171" t="s">
        <v>533</v>
      </c>
      <c r="AH9" s="175"/>
      <c r="AI9" s="175"/>
      <c r="AJ9" s="175"/>
      <c r="AK9" s="172" t="s">
        <v>405</v>
      </c>
    </row>
    <row r="10" spans="2:37" ht="409.6" x14ac:dyDescent="0.25">
      <c r="B10" s="191">
        <v>6</v>
      </c>
      <c r="C10" s="165" t="s">
        <v>29</v>
      </c>
      <c r="D10" s="166" t="s">
        <v>534</v>
      </c>
      <c r="E10" s="165" t="s">
        <v>390</v>
      </c>
      <c r="F10" s="167" t="s">
        <v>391</v>
      </c>
      <c r="G10" s="168" t="s">
        <v>514</v>
      </c>
      <c r="H10" s="168" t="s">
        <v>515</v>
      </c>
      <c r="I10" s="166" t="s">
        <v>517</v>
      </c>
      <c r="J10" s="165" t="s">
        <v>517</v>
      </c>
      <c r="K10" s="165" t="s">
        <v>518</v>
      </c>
      <c r="L10" s="166" t="s">
        <v>535</v>
      </c>
      <c r="M10" s="165" t="s">
        <v>23</v>
      </c>
      <c r="N10" s="165" t="s">
        <v>23</v>
      </c>
      <c r="O10" s="169" t="s">
        <v>19</v>
      </c>
      <c r="P10" s="169" t="s">
        <v>20</v>
      </c>
      <c r="Q10" s="165" t="s">
        <v>398</v>
      </c>
      <c r="R10" s="173"/>
      <c r="S10" s="175"/>
      <c r="T10" s="175"/>
      <c r="U10" s="175" t="s">
        <v>32</v>
      </c>
      <c r="V10" s="175">
        <v>2020</v>
      </c>
      <c r="W10" s="170" t="s">
        <v>24</v>
      </c>
      <c r="X10" s="171">
        <v>2021</v>
      </c>
      <c r="Y10" s="171" t="s">
        <v>443</v>
      </c>
      <c r="Z10" s="171">
        <v>2022</v>
      </c>
      <c r="AA10" s="171" t="s">
        <v>443</v>
      </c>
      <c r="AB10" s="171">
        <v>2023</v>
      </c>
      <c r="AC10" s="171" t="s">
        <v>443</v>
      </c>
      <c r="AD10" s="171">
        <v>2024</v>
      </c>
      <c r="AE10" s="171" t="s">
        <v>443</v>
      </c>
      <c r="AF10" s="171">
        <v>2025</v>
      </c>
      <c r="AG10" s="171" t="s">
        <v>443</v>
      </c>
      <c r="AH10" s="175"/>
      <c r="AI10" s="175"/>
      <c r="AJ10" s="175"/>
      <c r="AK10" s="172" t="s">
        <v>405</v>
      </c>
    </row>
    <row r="11" spans="2:37" ht="409.6" x14ac:dyDescent="0.25">
      <c r="B11" s="191">
        <v>7</v>
      </c>
      <c r="C11" s="165" t="s">
        <v>29</v>
      </c>
      <c r="D11" s="166" t="s">
        <v>536</v>
      </c>
      <c r="E11" s="165" t="s">
        <v>390</v>
      </c>
      <c r="F11" s="167" t="s">
        <v>391</v>
      </c>
      <c r="G11" s="168" t="s">
        <v>514</v>
      </c>
      <c r="H11" s="168" t="s">
        <v>515</v>
      </c>
      <c r="I11" s="166" t="s">
        <v>517</v>
      </c>
      <c r="J11" s="165" t="s">
        <v>517</v>
      </c>
      <c r="K11" s="165" t="s">
        <v>518</v>
      </c>
      <c r="L11" s="166" t="s">
        <v>535</v>
      </c>
      <c r="M11" s="165" t="s">
        <v>23</v>
      </c>
      <c r="N11" s="165" t="s">
        <v>23</v>
      </c>
      <c r="O11" s="169" t="s">
        <v>19</v>
      </c>
      <c r="P11" s="169" t="s">
        <v>20</v>
      </c>
      <c r="Q11" s="165" t="s">
        <v>398</v>
      </c>
      <c r="R11" s="173" t="s">
        <v>525</v>
      </c>
      <c r="S11" s="170" t="s">
        <v>528</v>
      </c>
      <c r="T11" s="175" t="s">
        <v>22</v>
      </c>
      <c r="U11" s="175" t="s">
        <v>32</v>
      </c>
      <c r="V11" s="175">
        <v>2020</v>
      </c>
      <c r="W11" s="170" t="s">
        <v>24</v>
      </c>
      <c r="X11" s="171">
        <v>2021</v>
      </c>
      <c r="Y11" s="171" t="s">
        <v>443</v>
      </c>
      <c r="Z11" s="171">
        <v>2022</v>
      </c>
      <c r="AA11" s="171" t="s">
        <v>443</v>
      </c>
      <c r="AB11" s="171">
        <v>2023</v>
      </c>
      <c r="AC11" s="171" t="s">
        <v>443</v>
      </c>
      <c r="AD11" s="171">
        <v>2024</v>
      </c>
      <c r="AE11" s="171" t="s">
        <v>443</v>
      </c>
      <c r="AF11" s="171">
        <v>2025</v>
      </c>
      <c r="AG11" s="171" t="s">
        <v>443</v>
      </c>
      <c r="AH11" s="175"/>
      <c r="AI11" s="175"/>
      <c r="AJ11" s="175"/>
      <c r="AK11" s="172" t="s">
        <v>405</v>
      </c>
    </row>
    <row r="12" spans="2:37" ht="409.6" x14ac:dyDescent="0.25">
      <c r="B12" s="191">
        <v>8</v>
      </c>
      <c r="C12" s="165" t="s">
        <v>29</v>
      </c>
      <c r="D12" s="166" t="s">
        <v>537</v>
      </c>
      <c r="E12" s="165" t="s">
        <v>390</v>
      </c>
      <c r="F12" s="167" t="s">
        <v>391</v>
      </c>
      <c r="G12" s="168" t="s">
        <v>514</v>
      </c>
      <c r="H12" s="168" t="s">
        <v>515</v>
      </c>
      <c r="I12" s="165" t="s">
        <v>538</v>
      </c>
      <c r="J12" s="165" t="s">
        <v>517</v>
      </c>
      <c r="K12" s="165" t="s">
        <v>539</v>
      </c>
      <c r="L12" s="166" t="s">
        <v>540</v>
      </c>
      <c r="M12" s="165" t="s">
        <v>23</v>
      </c>
      <c r="N12" s="165" t="s">
        <v>23</v>
      </c>
      <c r="O12" s="169" t="s">
        <v>19</v>
      </c>
      <c r="P12" s="169" t="s">
        <v>20</v>
      </c>
      <c r="Q12" s="165" t="s">
        <v>398</v>
      </c>
      <c r="R12" s="173"/>
      <c r="S12" s="175"/>
      <c r="T12" s="175"/>
      <c r="U12" s="175" t="s">
        <v>541</v>
      </c>
      <c r="V12" s="175">
        <v>2020</v>
      </c>
      <c r="W12" s="170" t="s">
        <v>24</v>
      </c>
      <c r="X12" s="171">
        <v>2021</v>
      </c>
      <c r="Y12" s="171" t="s">
        <v>542</v>
      </c>
      <c r="Z12" s="171">
        <v>2022</v>
      </c>
      <c r="AA12" s="171" t="s">
        <v>542</v>
      </c>
      <c r="AB12" s="171">
        <v>2023</v>
      </c>
      <c r="AC12" s="171" t="s">
        <v>542</v>
      </c>
      <c r="AD12" s="171">
        <v>2024</v>
      </c>
      <c r="AE12" s="171" t="s">
        <v>542</v>
      </c>
      <c r="AF12" s="171">
        <v>2025</v>
      </c>
      <c r="AG12" s="171" t="s">
        <v>542</v>
      </c>
      <c r="AH12" s="175"/>
      <c r="AI12" s="175"/>
      <c r="AJ12" s="175"/>
      <c r="AK12" s="172" t="s">
        <v>405</v>
      </c>
    </row>
    <row r="13" spans="2:37" ht="409.6" x14ac:dyDescent="0.25">
      <c r="B13" s="191">
        <v>9</v>
      </c>
      <c r="C13" s="165" t="s">
        <v>29</v>
      </c>
      <c r="D13" s="166" t="s">
        <v>543</v>
      </c>
      <c r="E13" s="165" t="s">
        <v>390</v>
      </c>
      <c r="F13" s="167" t="s">
        <v>391</v>
      </c>
      <c r="G13" s="168" t="s">
        <v>514</v>
      </c>
      <c r="H13" s="168" t="s">
        <v>515</v>
      </c>
      <c r="I13" s="173" t="s">
        <v>544</v>
      </c>
      <c r="J13" s="165" t="s">
        <v>544</v>
      </c>
      <c r="K13" s="165" t="s">
        <v>518</v>
      </c>
      <c r="L13" s="166" t="s">
        <v>545</v>
      </c>
      <c r="M13" s="165" t="s">
        <v>23</v>
      </c>
      <c r="N13" s="165" t="s">
        <v>23</v>
      </c>
      <c r="O13" s="169" t="s">
        <v>19</v>
      </c>
      <c r="P13" s="169" t="s">
        <v>20</v>
      </c>
      <c r="Q13" s="165" t="s">
        <v>398</v>
      </c>
      <c r="R13" s="173"/>
      <c r="S13" s="170" t="s">
        <v>528</v>
      </c>
      <c r="T13" s="175" t="s">
        <v>22</v>
      </c>
      <c r="U13" s="175" t="s">
        <v>32</v>
      </c>
      <c r="V13" s="175">
        <v>2020</v>
      </c>
      <c r="W13" s="175" t="s">
        <v>24</v>
      </c>
      <c r="X13" s="171">
        <v>2021</v>
      </c>
      <c r="Y13" s="177">
        <v>200</v>
      </c>
      <c r="Z13" s="171">
        <v>2022</v>
      </c>
      <c r="AA13" s="177">
        <v>200</v>
      </c>
      <c r="AB13" s="171">
        <v>2023</v>
      </c>
      <c r="AC13" s="178">
        <v>200</v>
      </c>
      <c r="AD13" s="171">
        <v>2024</v>
      </c>
      <c r="AE13" s="171"/>
      <c r="AF13" s="171">
        <v>2025</v>
      </c>
      <c r="AG13" s="171"/>
      <c r="AH13" s="175"/>
      <c r="AI13" s="175"/>
      <c r="AJ13" s="175"/>
      <c r="AK13" s="172" t="s">
        <v>405</v>
      </c>
    </row>
    <row r="14" spans="2:37" ht="409.6" x14ac:dyDescent="0.25">
      <c r="B14" s="191">
        <v>10</v>
      </c>
      <c r="C14" s="165" t="s">
        <v>29</v>
      </c>
      <c r="D14" s="166" t="s">
        <v>546</v>
      </c>
      <c r="E14" s="165" t="s">
        <v>390</v>
      </c>
      <c r="F14" s="167" t="s">
        <v>391</v>
      </c>
      <c r="G14" s="168" t="s">
        <v>514</v>
      </c>
      <c r="H14" s="168" t="s">
        <v>515</v>
      </c>
      <c r="I14" s="173" t="s">
        <v>547</v>
      </c>
      <c r="J14" s="165"/>
      <c r="K14" s="165"/>
      <c r="L14" s="166"/>
      <c r="M14" s="165" t="s">
        <v>23</v>
      </c>
      <c r="N14" s="165" t="s">
        <v>23</v>
      </c>
      <c r="O14" s="169" t="s">
        <v>19</v>
      </c>
      <c r="P14" s="169" t="s">
        <v>20</v>
      </c>
      <c r="Q14" s="165" t="s">
        <v>398</v>
      </c>
      <c r="R14" s="173"/>
      <c r="S14" s="170" t="s">
        <v>528</v>
      </c>
      <c r="T14" s="175" t="s">
        <v>22</v>
      </c>
      <c r="U14" s="175" t="s">
        <v>32</v>
      </c>
      <c r="V14" s="175">
        <v>2020</v>
      </c>
      <c r="W14" s="175" t="s">
        <v>24</v>
      </c>
      <c r="X14" s="171">
        <v>2021</v>
      </c>
      <c r="Y14" s="177">
        <v>30</v>
      </c>
      <c r="Z14" s="171">
        <v>2022</v>
      </c>
      <c r="AA14" s="177">
        <v>35</v>
      </c>
      <c r="AB14" s="171">
        <v>2023</v>
      </c>
      <c r="AC14" s="178">
        <v>20</v>
      </c>
      <c r="AD14" s="179"/>
      <c r="AE14" s="179"/>
      <c r="AF14" s="179"/>
      <c r="AG14" s="179"/>
      <c r="AH14" s="175"/>
      <c r="AI14" s="175"/>
      <c r="AJ14" s="175"/>
      <c r="AK14" s="172" t="s">
        <v>405</v>
      </c>
    </row>
    <row r="15" spans="2:37" ht="409.6" x14ac:dyDescent="0.25">
      <c r="B15" s="191">
        <v>11</v>
      </c>
      <c r="C15" s="165" t="s">
        <v>29</v>
      </c>
      <c r="D15" s="166" t="s">
        <v>548</v>
      </c>
      <c r="E15" s="165" t="s">
        <v>390</v>
      </c>
      <c r="F15" s="167" t="s">
        <v>391</v>
      </c>
      <c r="G15" s="168" t="s">
        <v>514</v>
      </c>
      <c r="H15" s="168" t="s">
        <v>515</v>
      </c>
      <c r="I15" s="173" t="s">
        <v>517</v>
      </c>
      <c r="J15" s="165" t="s">
        <v>517</v>
      </c>
      <c r="K15" s="165" t="s">
        <v>518</v>
      </c>
      <c r="L15" s="166" t="s">
        <v>545</v>
      </c>
      <c r="M15" s="165" t="s">
        <v>23</v>
      </c>
      <c r="N15" s="165" t="s">
        <v>23</v>
      </c>
      <c r="O15" s="169" t="s">
        <v>19</v>
      </c>
      <c r="P15" s="169" t="s">
        <v>20</v>
      </c>
      <c r="Q15" s="165" t="s">
        <v>398</v>
      </c>
      <c r="R15" s="173"/>
      <c r="S15" s="170" t="s">
        <v>528</v>
      </c>
      <c r="T15" s="175" t="s">
        <v>22</v>
      </c>
      <c r="U15" s="175" t="s">
        <v>32</v>
      </c>
      <c r="V15" s="175">
        <v>2020</v>
      </c>
      <c r="W15" s="170" t="s">
        <v>24</v>
      </c>
      <c r="X15" s="171">
        <v>2021</v>
      </c>
      <c r="Y15" s="177">
        <v>100</v>
      </c>
      <c r="Z15" s="171">
        <v>2022</v>
      </c>
      <c r="AA15" s="177">
        <v>120</v>
      </c>
      <c r="AB15" s="171">
        <v>2023</v>
      </c>
      <c r="AC15" s="177">
        <v>120</v>
      </c>
      <c r="AD15" s="179"/>
      <c r="AE15" s="179"/>
      <c r="AF15" s="179"/>
      <c r="AG15" s="179"/>
      <c r="AH15" s="175"/>
      <c r="AI15" s="175"/>
      <c r="AJ15" s="175"/>
      <c r="AK15" s="172" t="s">
        <v>405</v>
      </c>
    </row>
    <row r="16" spans="2:37" ht="409.6" x14ac:dyDescent="0.25">
      <c r="B16" s="191">
        <v>12</v>
      </c>
      <c r="C16" s="165" t="s">
        <v>29</v>
      </c>
      <c r="D16" s="166" t="s">
        <v>549</v>
      </c>
      <c r="E16" s="165" t="s">
        <v>390</v>
      </c>
      <c r="F16" s="167" t="s">
        <v>391</v>
      </c>
      <c r="G16" s="168" t="s">
        <v>514</v>
      </c>
      <c r="H16" s="168" t="s">
        <v>515</v>
      </c>
      <c r="I16" s="173" t="s">
        <v>517</v>
      </c>
      <c r="J16" s="173" t="s">
        <v>517</v>
      </c>
      <c r="K16" s="173" t="s">
        <v>550</v>
      </c>
      <c r="L16" s="166" t="s">
        <v>551</v>
      </c>
      <c r="M16" s="165" t="s">
        <v>23</v>
      </c>
      <c r="N16" s="165" t="s">
        <v>23</v>
      </c>
      <c r="O16" s="169" t="s">
        <v>19</v>
      </c>
      <c r="P16" s="169" t="s">
        <v>20</v>
      </c>
      <c r="Q16" s="165" t="s">
        <v>398</v>
      </c>
      <c r="R16" s="173"/>
      <c r="S16" s="170" t="s">
        <v>528</v>
      </c>
      <c r="T16" s="175" t="s">
        <v>22</v>
      </c>
      <c r="U16" s="175" t="s">
        <v>32</v>
      </c>
      <c r="V16" s="175">
        <v>2019</v>
      </c>
      <c r="W16" s="175">
        <v>993</v>
      </c>
      <c r="X16" s="171">
        <v>2021</v>
      </c>
      <c r="Y16" s="171" t="s">
        <v>533</v>
      </c>
      <c r="Z16" s="171">
        <v>2022</v>
      </c>
      <c r="AA16" s="171" t="s">
        <v>533</v>
      </c>
      <c r="AB16" s="171">
        <v>2023</v>
      </c>
      <c r="AC16" s="171" t="s">
        <v>533</v>
      </c>
      <c r="AD16" s="171">
        <v>2024</v>
      </c>
      <c r="AE16" s="171" t="s">
        <v>533</v>
      </c>
      <c r="AF16" s="171">
        <v>2025</v>
      </c>
      <c r="AG16" s="171" t="s">
        <v>533</v>
      </c>
      <c r="AH16" s="175"/>
      <c r="AI16" s="175"/>
      <c r="AJ16" s="175"/>
      <c r="AK16" s="172" t="s">
        <v>405</v>
      </c>
    </row>
    <row r="17" spans="2:37" ht="409.6" x14ac:dyDescent="0.25">
      <c r="B17" s="191">
        <v>13</v>
      </c>
      <c r="C17" s="165" t="s">
        <v>29</v>
      </c>
      <c r="D17" s="166" t="s">
        <v>552</v>
      </c>
      <c r="E17" s="165" t="s">
        <v>390</v>
      </c>
      <c r="F17" s="167" t="s">
        <v>391</v>
      </c>
      <c r="G17" s="168" t="s">
        <v>514</v>
      </c>
      <c r="H17" s="168" t="s">
        <v>553</v>
      </c>
      <c r="I17" s="173" t="s">
        <v>554</v>
      </c>
      <c r="J17" s="173" t="s">
        <v>555</v>
      </c>
      <c r="K17" s="173" t="s">
        <v>555</v>
      </c>
      <c r="L17" s="166" t="s">
        <v>556</v>
      </c>
      <c r="M17" s="165" t="s">
        <v>23</v>
      </c>
      <c r="N17" s="165" t="s">
        <v>23</v>
      </c>
      <c r="O17" s="169" t="s">
        <v>19</v>
      </c>
      <c r="P17" s="169" t="s">
        <v>20</v>
      </c>
      <c r="Q17" s="165" t="s">
        <v>398</v>
      </c>
      <c r="R17" s="173" t="s">
        <v>21</v>
      </c>
      <c r="S17" s="170" t="s">
        <v>528</v>
      </c>
      <c r="T17" s="175" t="s">
        <v>22</v>
      </c>
      <c r="U17" s="175"/>
      <c r="V17" s="175">
        <v>2020</v>
      </c>
      <c r="W17" s="175">
        <v>0</v>
      </c>
      <c r="X17" s="179">
        <v>2021</v>
      </c>
      <c r="Y17" s="179">
        <v>1</v>
      </c>
      <c r="Z17" s="171">
        <v>2022</v>
      </c>
      <c r="AA17" s="171" t="s">
        <v>420</v>
      </c>
      <c r="AB17" s="171">
        <v>2023</v>
      </c>
      <c r="AC17" s="171" t="s">
        <v>420</v>
      </c>
      <c r="AD17" s="171">
        <v>2024</v>
      </c>
      <c r="AE17" s="171" t="s">
        <v>420</v>
      </c>
      <c r="AF17" s="171">
        <v>2025</v>
      </c>
      <c r="AG17" s="179" t="s">
        <v>420</v>
      </c>
      <c r="AH17" s="175"/>
      <c r="AI17" s="175"/>
      <c r="AJ17" s="175"/>
      <c r="AK17" s="172" t="s">
        <v>405</v>
      </c>
    </row>
    <row r="18" spans="2:37" ht="409.6" x14ac:dyDescent="0.25">
      <c r="B18" s="191">
        <v>14</v>
      </c>
      <c r="C18" s="165" t="s">
        <v>29</v>
      </c>
      <c r="D18" s="166" t="s">
        <v>557</v>
      </c>
      <c r="E18" s="165" t="s">
        <v>390</v>
      </c>
      <c r="F18" s="167" t="s">
        <v>391</v>
      </c>
      <c r="G18" s="168" t="s">
        <v>514</v>
      </c>
      <c r="H18" s="168" t="s">
        <v>553</v>
      </c>
      <c r="I18" s="173" t="s">
        <v>550</v>
      </c>
      <c r="J18" s="173" t="s">
        <v>558</v>
      </c>
      <c r="K18" s="173" t="s">
        <v>33</v>
      </c>
      <c r="L18" s="166" t="s">
        <v>559</v>
      </c>
      <c r="M18" s="165" t="s">
        <v>23</v>
      </c>
      <c r="N18" s="165" t="s">
        <v>23</v>
      </c>
      <c r="O18" s="169" t="s">
        <v>19</v>
      </c>
      <c r="P18" s="169" t="s">
        <v>20</v>
      </c>
      <c r="Q18" s="165" t="s">
        <v>398</v>
      </c>
      <c r="R18" s="173" t="s">
        <v>21</v>
      </c>
      <c r="S18" s="170" t="s">
        <v>528</v>
      </c>
      <c r="T18" s="175" t="s">
        <v>22</v>
      </c>
      <c r="U18" s="175" t="s">
        <v>32</v>
      </c>
      <c r="V18" s="175">
        <v>2020</v>
      </c>
      <c r="W18" s="175">
        <v>0</v>
      </c>
      <c r="X18" s="179">
        <v>2021</v>
      </c>
      <c r="Y18" s="179">
        <v>5</v>
      </c>
      <c r="Z18" s="171">
        <v>2022</v>
      </c>
      <c r="AA18" s="171">
        <v>20</v>
      </c>
      <c r="AB18" s="171">
        <v>2023</v>
      </c>
      <c r="AC18" s="171">
        <v>27</v>
      </c>
      <c r="AD18" s="171">
        <v>2024</v>
      </c>
      <c r="AE18" s="171">
        <v>32</v>
      </c>
      <c r="AF18" s="171">
        <v>2025</v>
      </c>
      <c r="AG18" s="179">
        <v>37</v>
      </c>
      <c r="AH18" s="175"/>
      <c r="AI18" s="175"/>
      <c r="AJ18" s="175"/>
      <c r="AK18" s="172" t="s">
        <v>405</v>
      </c>
    </row>
    <row r="19" spans="2:37" ht="409.6" x14ac:dyDescent="0.25">
      <c r="B19" s="191">
        <v>15</v>
      </c>
      <c r="C19" s="165" t="s">
        <v>29</v>
      </c>
      <c r="D19" s="166" t="s">
        <v>560</v>
      </c>
      <c r="E19" s="165" t="s">
        <v>390</v>
      </c>
      <c r="F19" s="167" t="s">
        <v>391</v>
      </c>
      <c r="G19" s="168" t="s">
        <v>514</v>
      </c>
      <c r="H19" s="168"/>
      <c r="I19" s="180" t="s">
        <v>561</v>
      </c>
      <c r="J19" s="175" t="s">
        <v>562</v>
      </c>
      <c r="K19" s="175" t="s">
        <v>562</v>
      </c>
      <c r="L19" s="166" t="s">
        <v>563</v>
      </c>
      <c r="M19" s="165" t="s">
        <v>23</v>
      </c>
      <c r="N19" s="165" t="s">
        <v>23</v>
      </c>
      <c r="O19" s="169" t="s">
        <v>19</v>
      </c>
      <c r="P19" s="169" t="s">
        <v>20</v>
      </c>
      <c r="Q19" s="165" t="s">
        <v>398</v>
      </c>
      <c r="R19" s="173" t="s">
        <v>21</v>
      </c>
      <c r="S19" s="170" t="s">
        <v>528</v>
      </c>
      <c r="T19" s="175" t="s">
        <v>22</v>
      </c>
      <c r="U19" s="175" t="s">
        <v>32</v>
      </c>
      <c r="V19" s="175">
        <v>2020</v>
      </c>
      <c r="W19" s="175" t="s">
        <v>24</v>
      </c>
      <c r="X19" s="179">
        <v>2021</v>
      </c>
      <c r="Y19" s="179"/>
      <c r="Z19" s="179">
        <v>2022</v>
      </c>
      <c r="AA19" s="179"/>
      <c r="AB19" s="179">
        <v>2023</v>
      </c>
      <c r="AC19" s="179"/>
      <c r="AD19" s="179">
        <v>2024</v>
      </c>
      <c r="AE19" s="179"/>
      <c r="AF19" s="179">
        <v>2025</v>
      </c>
      <c r="AG19" s="179"/>
      <c r="AH19" s="175"/>
      <c r="AI19" s="175"/>
      <c r="AJ19" s="175"/>
      <c r="AK19" s="172" t="s">
        <v>405</v>
      </c>
    </row>
    <row r="20" spans="2:37" ht="409.6" x14ac:dyDescent="0.25">
      <c r="B20" s="191">
        <v>16</v>
      </c>
      <c r="C20" s="165" t="s">
        <v>29</v>
      </c>
      <c r="D20" s="166" t="s">
        <v>564</v>
      </c>
      <c r="E20" s="165" t="s">
        <v>390</v>
      </c>
      <c r="F20" s="167" t="s">
        <v>391</v>
      </c>
      <c r="G20" s="168" t="s">
        <v>514</v>
      </c>
      <c r="H20" s="168"/>
      <c r="I20" s="173" t="s">
        <v>565</v>
      </c>
      <c r="J20" s="173" t="s">
        <v>517</v>
      </c>
      <c r="K20" s="166" t="s">
        <v>566</v>
      </c>
      <c r="L20" s="166" t="s">
        <v>567</v>
      </c>
      <c r="M20" s="165" t="s">
        <v>23</v>
      </c>
      <c r="N20" s="165" t="s">
        <v>23</v>
      </c>
      <c r="O20" s="169" t="s">
        <v>19</v>
      </c>
      <c r="P20" s="169" t="s">
        <v>20</v>
      </c>
      <c r="Q20" s="165" t="s">
        <v>398</v>
      </c>
      <c r="R20" s="173" t="s">
        <v>21</v>
      </c>
      <c r="S20" s="170" t="s">
        <v>528</v>
      </c>
      <c r="T20" s="175" t="s">
        <v>22</v>
      </c>
      <c r="U20" s="175" t="s">
        <v>32</v>
      </c>
      <c r="V20" s="175">
        <v>2020</v>
      </c>
      <c r="W20" s="170" t="s">
        <v>24</v>
      </c>
      <c r="X20" s="179">
        <v>2021</v>
      </c>
      <c r="Y20" s="171" t="s">
        <v>568</v>
      </c>
      <c r="Z20" s="179">
        <v>2022</v>
      </c>
      <c r="AA20" s="171" t="s">
        <v>568</v>
      </c>
      <c r="AB20" s="179">
        <v>2023</v>
      </c>
      <c r="AC20" s="171" t="s">
        <v>568</v>
      </c>
      <c r="AD20" s="179">
        <v>2024</v>
      </c>
      <c r="AE20" s="171" t="s">
        <v>568</v>
      </c>
      <c r="AF20" s="179">
        <v>2025</v>
      </c>
      <c r="AG20" s="171" t="s">
        <v>568</v>
      </c>
      <c r="AH20" s="175"/>
      <c r="AI20" s="175"/>
      <c r="AJ20" s="175"/>
      <c r="AK20" s="172" t="s">
        <v>405</v>
      </c>
    </row>
    <row r="21" spans="2:37" ht="409.6" x14ac:dyDescent="0.25">
      <c r="B21" s="191">
        <v>17</v>
      </c>
      <c r="C21" s="165" t="s">
        <v>29</v>
      </c>
      <c r="D21" s="166" t="s">
        <v>569</v>
      </c>
      <c r="E21" s="165" t="s">
        <v>390</v>
      </c>
      <c r="F21" s="167" t="s">
        <v>391</v>
      </c>
      <c r="G21" s="168" t="s">
        <v>514</v>
      </c>
      <c r="H21" s="168" t="s">
        <v>570</v>
      </c>
      <c r="I21" s="166" t="s">
        <v>571</v>
      </c>
      <c r="J21" s="173" t="s">
        <v>572</v>
      </c>
      <c r="K21" s="173" t="s">
        <v>573</v>
      </c>
      <c r="L21" s="166" t="s">
        <v>574</v>
      </c>
      <c r="M21" s="165" t="s">
        <v>23</v>
      </c>
      <c r="N21" s="165" t="s">
        <v>23</v>
      </c>
      <c r="O21" s="169" t="s">
        <v>19</v>
      </c>
      <c r="P21" s="169" t="s">
        <v>20</v>
      </c>
      <c r="Q21" s="165" t="s">
        <v>398</v>
      </c>
      <c r="R21" s="173"/>
      <c r="S21" s="175" t="s">
        <v>399</v>
      </c>
      <c r="T21" s="175"/>
      <c r="U21" s="175" t="s">
        <v>32</v>
      </c>
      <c r="V21" s="175">
        <v>2020</v>
      </c>
      <c r="W21" s="170" t="s">
        <v>24</v>
      </c>
      <c r="X21" s="179">
        <v>2021</v>
      </c>
      <c r="Y21" s="171">
        <v>25</v>
      </c>
      <c r="Z21" s="179">
        <v>2022</v>
      </c>
      <c r="AA21" s="181">
        <v>40</v>
      </c>
      <c r="AB21" s="179">
        <v>2023</v>
      </c>
      <c r="AC21" s="181">
        <v>40</v>
      </c>
      <c r="AD21" s="179"/>
      <c r="AE21" s="179"/>
      <c r="AF21" s="179"/>
      <c r="AG21" s="179"/>
      <c r="AH21" s="175"/>
      <c r="AI21" s="175"/>
      <c r="AJ21" s="175"/>
      <c r="AK21" s="172" t="s">
        <v>405</v>
      </c>
    </row>
    <row r="22" spans="2:37" ht="409.6" x14ac:dyDescent="0.25">
      <c r="B22" s="191">
        <v>28</v>
      </c>
      <c r="C22" s="165" t="s">
        <v>29</v>
      </c>
      <c r="D22" s="166" t="s">
        <v>575</v>
      </c>
      <c r="E22" s="165" t="s">
        <v>390</v>
      </c>
      <c r="F22" s="167" t="s">
        <v>391</v>
      </c>
      <c r="G22" s="168" t="s">
        <v>514</v>
      </c>
      <c r="H22" s="168" t="s">
        <v>570</v>
      </c>
      <c r="I22" s="173" t="s">
        <v>517</v>
      </c>
      <c r="J22" s="173" t="s">
        <v>517</v>
      </c>
      <c r="K22" s="173" t="s">
        <v>573</v>
      </c>
      <c r="L22" s="166" t="s">
        <v>574</v>
      </c>
      <c r="M22" s="165" t="s">
        <v>23</v>
      </c>
      <c r="N22" s="165" t="s">
        <v>23</v>
      </c>
      <c r="O22" s="169" t="s">
        <v>19</v>
      </c>
      <c r="P22" s="169" t="s">
        <v>20</v>
      </c>
      <c r="Q22" s="165" t="s">
        <v>398</v>
      </c>
      <c r="R22" s="173" t="s">
        <v>21</v>
      </c>
      <c r="S22" s="170" t="s">
        <v>528</v>
      </c>
      <c r="T22" s="175" t="s">
        <v>22</v>
      </c>
      <c r="U22" s="175" t="s">
        <v>32</v>
      </c>
      <c r="V22" s="175">
        <v>2020</v>
      </c>
      <c r="W22" s="170" t="s">
        <v>24</v>
      </c>
      <c r="X22" s="179">
        <v>2021</v>
      </c>
      <c r="Y22" s="177">
        <v>2</v>
      </c>
      <c r="Z22" s="179">
        <v>2022</v>
      </c>
      <c r="AA22" s="181">
        <v>2500</v>
      </c>
      <c r="AB22" s="179">
        <v>2023</v>
      </c>
      <c r="AC22" s="181">
        <v>2500</v>
      </c>
      <c r="AD22" s="179"/>
      <c r="AE22" s="179"/>
      <c r="AF22" s="179"/>
      <c r="AG22" s="179"/>
      <c r="AH22" s="175"/>
      <c r="AI22" s="175"/>
      <c r="AJ22" s="175"/>
      <c r="AK22" s="172" t="s">
        <v>405</v>
      </c>
    </row>
    <row r="23" spans="2:37" ht="409.6" x14ac:dyDescent="0.25">
      <c r="B23" s="191">
        <v>19</v>
      </c>
      <c r="C23" s="165" t="s">
        <v>29</v>
      </c>
      <c r="D23" s="166" t="s">
        <v>576</v>
      </c>
      <c r="E23" s="165" t="s">
        <v>390</v>
      </c>
      <c r="F23" s="167" t="s">
        <v>391</v>
      </c>
      <c r="G23" s="168" t="s">
        <v>514</v>
      </c>
      <c r="H23" s="168" t="s">
        <v>570</v>
      </c>
      <c r="I23" s="173" t="s">
        <v>517</v>
      </c>
      <c r="J23" s="173" t="s">
        <v>517</v>
      </c>
      <c r="K23" s="173" t="s">
        <v>550</v>
      </c>
      <c r="L23" s="166" t="s">
        <v>577</v>
      </c>
      <c r="M23" s="165" t="s">
        <v>23</v>
      </c>
      <c r="N23" s="165" t="s">
        <v>23</v>
      </c>
      <c r="O23" s="169" t="s">
        <v>19</v>
      </c>
      <c r="P23" s="169" t="s">
        <v>20</v>
      </c>
      <c r="Q23" s="165" t="s">
        <v>398</v>
      </c>
      <c r="R23" s="173" t="s">
        <v>21</v>
      </c>
      <c r="S23" s="170" t="s">
        <v>528</v>
      </c>
      <c r="T23" s="175" t="s">
        <v>22</v>
      </c>
      <c r="U23" s="175"/>
      <c r="V23" s="175">
        <v>2020</v>
      </c>
      <c r="W23" s="170" t="s">
        <v>24</v>
      </c>
      <c r="X23" s="179">
        <v>2021</v>
      </c>
      <c r="Y23" s="171" t="s">
        <v>420</v>
      </c>
      <c r="Z23" s="179">
        <v>2022</v>
      </c>
      <c r="AA23" s="181" t="s">
        <v>420</v>
      </c>
      <c r="AB23" s="179">
        <v>2023</v>
      </c>
      <c r="AC23" s="181" t="s">
        <v>420</v>
      </c>
      <c r="AD23" s="179"/>
      <c r="AE23" s="179"/>
      <c r="AF23" s="179"/>
      <c r="AG23" s="179"/>
      <c r="AH23" s="175"/>
      <c r="AI23" s="175"/>
      <c r="AJ23" s="175"/>
      <c r="AK23" s="172" t="s">
        <v>405</v>
      </c>
    </row>
    <row r="24" spans="2:37" ht="409.6" x14ac:dyDescent="0.25">
      <c r="B24" s="191">
        <v>20</v>
      </c>
      <c r="C24" s="165" t="s">
        <v>29</v>
      </c>
      <c r="D24" s="166" t="s">
        <v>578</v>
      </c>
      <c r="E24" s="165" t="s">
        <v>390</v>
      </c>
      <c r="F24" s="167" t="s">
        <v>391</v>
      </c>
      <c r="G24" s="168" t="s">
        <v>514</v>
      </c>
      <c r="H24" s="168" t="s">
        <v>570</v>
      </c>
      <c r="I24" s="166" t="s">
        <v>579</v>
      </c>
      <c r="J24" s="173" t="s">
        <v>572</v>
      </c>
      <c r="K24" s="173" t="s">
        <v>550</v>
      </c>
      <c r="L24" s="166" t="s">
        <v>580</v>
      </c>
      <c r="M24" s="165" t="s">
        <v>23</v>
      </c>
      <c r="N24" s="165" t="s">
        <v>23</v>
      </c>
      <c r="O24" s="169" t="s">
        <v>19</v>
      </c>
      <c r="P24" s="169" t="s">
        <v>20</v>
      </c>
      <c r="Q24" s="165" t="s">
        <v>398</v>
      </c>
      <c r="R24" s="173"/>
      <c r="S24" s="175"/>
      <c r="T24" s="175"/>
      <c r="U24" s="175" t="s">
        <v>32</v>
      </c>
      <c r="V24" s="175">
        <v>2020</v>
      </c>
      <c r="W24" s="175">
        <v>0</v>
      </c>
      <c r="X24" s="179">
        <v>2021</v>
      </c>
      <c r="Y24" s="181">
        <v>1</v>
      </c>
      <c r="Z24" s="179">
        <v>2022</v>
      </c>
      <c r="AA24" s="181">
        <v>2</v>
      </c>
      <c r="AB24" s="179">
        <v>2023</v>
      </c>
      <c r="AC24" s="181">
        <v>2</v>
      </c>
      <c r="AD24" s="179">
        <v>2024</v>
      </c>
      <c r="AE24" s="181">
        <v>3</v>
      </c>
      <c r="AF24" s="179">
        <v>2025</v>
      </c>
      <c r="AG24" s="181">
        <v>4</v>
      </c>
      <c r="AH24" s="175"/>
      <c r="AI24" s="175"/>
      <c r="AJ24" s="175"/>
      <c r="AK24" s="172" t="s">
        <v>405</v>
      </c>
    </row>
    <row r="25" spans="2:37" ht="409.6" x14ac:dyDescent="0.25">
      <c r="B25" s="191">
        <v>21</v>
      </c>
      <c r="C25" s="165" t="s">
        <v>29</v>
      </c>
      <c r="D25" s="166" t="s">
        <v>581</v>
      </c>
      <c r="E25" s="165" t="s">
        <v>390</v>
      </c>
      <c r="F25" s="167" t="s">
        <v>391</v>
      </c>
      <c r="G25" s="168" t="s">
        <v>514</v>
      </c>
      <c r="H25" s="168" t="s">
        <v>570</v>
      </c>
      <c r="I25" s="173" t="s">
        <v>517</v>
      </c>
      <c r="J25" s="173" t="s">
        <v>517</v>
      </c>
      <c r="K25" s="173" t="s">
        <v>582</v>
      </c>
      <c r="L25" s="166" t="s">
        <v>583</v>
      </c>
      <c r="M25" s="165" t="s">
        <v>23</v>
      </c>
      <c r="N25" s="165" t="s">
        <v>23</v>
      </c>
      <c r="O25" s="169" t="s">
        <v>19</v>
      </c>
      <c r="P25" s="169" t="s">
        <v>20</v>
      </c>
      <c r="Q25" s="165" t="s">
        <v>398</v>
      </c>
      <c r="R25" s="173" t="s">
        <v>584</v>
      </c>
      <c r="S25" s="170" t="s">
        <v>528</v>
      </c>
      <c r="T25" s="175" t="s">
        <v>22</v>
      </c>
      <c r="U25" s="175" t="s">
        <v>32</v>
      </c>
      <c r="V25" s="175">
        <v>2019</v>
      </c>
      <c r="W25" s="176">
        <v>11797</v>
      </c>
      <c r="X25" s="179">
        <v>2021</v>
      </c>
      <c r="Y25" s="181" t="s">
        <v>529</v>
      </c>
      <c r="Z25" s="179">
        <v>2022</v>
      </c>
      <c r="AA25" s="181" t="s">
        <v>585</v>
      </c>
      <c r="AB25" s="179">
        <v>2023</v>
      </c>
      <c r="AC25" s="181" t="s">
        <v>443</v>
      </c>
      <c r="AD25" s="179">
        <v>2024</v>
      </c>
      <c r="AE25" s="181" t="s">
        <v>586</v>
      </c>
      <c r="AF25" s="179">
        <v>2025</v>
      </c>
      <c r="AG25" s="181" t="s">
        <v>587</v>
      </c>
      <c r="AH25" s="175"/>
      <c r="AI25" s="175"/>
      <c r="AJ25" s="175"/>
      <c r="AK25" s="172" t="s">
        <v>405</v>
      </c>
    </row>
    <row r="26" spans="2:37" ht="409.6" x14ac:dyDescent="0.25">
      <c r="B26" s="191">
        <v>22</v>
      </c>
      <c r="C26" s="165" t="s">
        <v>29</v>
      </c>
      <c r="D26" s="166" t="s">
        <v>588</v>
      </c>
      <c r="E26" s="165" t="s">
        <v>390</v>
      </c>
      <c r="F26" s="167" t="s">
        <v>391</v>
      </c>
      <c r="G26" s="168" t="s">
        <v>514</v>
      </c>
      <c r="H26" s="168" t="s">
        <v>589</v>
      </c>
      <c r="I26" s="173" t="s">
        <v>517</v>
      </c>
      <c r="J26" s="173" t="s">
        <v>517</v>
      </c>
      <c r="K26" s="173" t="s">
        <v>550</v>
      </c>
      <c r="L26" s="166" t="s">
        <v>590</v>
      </c>
      <c r="M26" s="165" t="s">
        <v>23</v>
      </c>
      <c r="N26" s="165" t="s">
        <v>23</v>
      </c>
      <c r="O26" s="169" t="s">
        <v>19</v>
      </c>
      <c r="P26" s="169" t="s">
        <v>20</v>
      </c>
      <c r="Q26" s="165" t="s">
        <v>398</v>
      </c>
      <c r="R26" s="173"/>
      <c r="S26" s="175"/>
      <c r="T26" s="175"/>
      <c r="U26" s="175" t="s">
        <v>32</v>
      </c>
      <c r="V26" s="175">
        <v>2020</v>
      </c>
      <c r="W26" s="175" t="s">
        <v>24</v>
      </c>
      <c r="X26" s="179">
        <v>2021</v>
      </c>
      <c r="Y26" s="179">
        <v>1</v>
      </c>
      <c r="Z26" s="179">
        <v>2022</v>
      </c>
      <c r="AA26" s="179">
        <v>2</v>
      </c>
      <c r="AB26" s="179">
        <v>2023</v>
      </c>
      <c r="AC26" s="179">
        <v>3</v>
      </c>
      <c r="AD26" s="179">
        <v>2024</v>
      </c>
      <c r="AE26" s="179">
        <v>4</v>
      </c>
      <c r="AF26" s="179">
        <v>2025</v>
      </c>
      <c r="AG26" s="179">
        <v>5</v>
      </c>
      <c r="AH26" s="175"/>
      <c r="AI26" s="175"/>
      <c r="AJ26" s="175"/>
      <c r="AK26" s="172" t="s">
        <v>405</v>
      </c>
    </row>
    <row r="27" spans="2:37" ht="409.6" x14ac:dyDescent="0.25">
      <c r="B27" s="191">
        <v>23</v>
      </c>
      <c r="C27" s="165" t="s">
        <v>29</v>
      </c>
      <c r="D27" s="166" t="s">
        <v>591</v>
      </c>
      <c r="E27" s="165" t="s">
        <v>390</v>
      </c>
      <c r="F27" s="167" t="s">
        <v>391</v>
      </c>
      <c r="G27" s="168" t="s">
        <v>514</v>
      </c>
      <c r="H27" s="168" t="s">
        <v>589</v>
      </c>
      <c r="I27" s="173" t="s">
        <v>517</v>
      </c>
      <c r="J27" s="173" t="s">
        <v>517</v>
      </c>
      <c r="K27" s="173" t="s">
        <v>550</v>
      </c>
      <c r="L27" s="166" t="s">
        <v>592</v>
      </c>
      <c r="M27" s="165" t="s">
        <v>23</v>
      </c>
      <c r="N27" s="165" t="s">
        <v>23</v>
      </c>
      <c r="O27" s="169" t="s">
        <v>19</v>
      </c>
      <c r="P27" s="169" t="s">
        <v>20</v>
      </c>
      <c r="Q27" s="165" t="s">
        <v>398</v>
      </c>
      <c r="R27" s="173" t="s">
        <v>21</v>
      </c>
      <c r="S27" s="170" t="s">
        <v>528</v>
      </c>
      <c r="T27" s="175" t="s">
        <v>22</v>
      </c>
      <c r="U27" s="175" t="s">
        <v>32</v>
      </c>
      <c r="V27" s="175">
        <v>2020</v>
      </c>
      <c r="W27" s="170" t="s">
        <v>24</v>
      </c>
      <c r="X27" s="179">
        <v>2021</v>
      </c>
      <c r="Y27" s="171">
        <v>100</v>
      </c>
      <c r="Z27" s="179">
        <v>2022</v>
      </c>
      <c r="AA27" s="181">
        <v>150</v>
      </c>
      <c r="AB27" s="179">
        <v>2023</v>
      </c>
      <c r="AC27" s="181">
        <v>200</v>
      </c>
      <c r="AD27" s="179">
        <v>2024</v>
      </c>
      <c r="AE27" s="181">
        <v>250</v>
      </c>
      <c r="AF27" s="179">
        <v>2025</v>
      </c>
      <c r="AG27" s="181">
        <v>300</v>
      </c>
      <c r="AH27" s="175"/>
      <c r="AI27" s="175"/>
      <c r="AJ27" s="175"/>
      <c r="AK27" s="172" t="s">
        <v>405</v>
      </c>
    </row>
    <row r="28" spans="2:37" ht="409.6" x14ac:dyDescent="0.25">
      <c r="B28" s="191">
        <v>24</v>
      </c>
      <c r="C28" s="165" t="s">
        <v>29</v>
      </c>
      <c r="D28" s="166" t="s">
        <v>593</v>
      </c>
      <c r="E28" s="165" t="s">
        <v>390</v>
      </c>
      <c r="F28" s="167" t="s">
        <v>391</v>
      </c>
      <c r="G28" s="168" t="s">
        <v>514</v>
      </c>
      <c r="H28" s="168"/>
      <c r="I28" s="173" t="s">
        <v>517</v>
      </c>
      <c r="J28" s="166" t="s">
        <v>594</v>
      </c>
      <c r="K28" s="166" t="s">
        <v>594</v>
      </c>
      <c r="L28" s="168"/>
      <c r="M28" s="165" t="s">
        <v>23</v>
      </c>
      <c r="N28" s="165" t="s">
        <v>23</v>
      </c>
      <c r="O28" s="169" t="s">
        <v>19</v>
      </c>
      <c r="P28" s="169" t="s">
        <v>20</v>
      </c>
      <c r="Q28" s="165" t="s">
        <v>398</v>
      </c>
      <c r="R28" s="173" t="s">
        <v>595</v>
      </c>
      <c r="S28" s="170" t="s">
        <v>528</v>
      </c>
      <c r="T28" s="175" t="s">
        <v>22</v>
      </c>
      <c r="U28" s="175" t="s">
        <v>32</v>
      </c>
      <c r="V28" s="175">
        <v>2020</v>
      </c>
      <c r="W28" s="170" t="s">
        <v>24</v>
      </c>
      <c r="X28" s="179">
        <v>2021</v>
      </c>
      <c r="Y28" s="171">
        <v>250</v>
      </c>
      <c r="Z28" s="179">
        <v>2022</v>
      </c>
      <c r="AA28" s="179">
        <v>300</v>
      </c>
      <c r="AB28" s="179">
        <v>2023</v>
      </c>
      <c r="AC28" s="179">
        <v>350</v>
      </c>
      <c r="AD28" s="179">
        <v>2024</v>
      </c>
      <c r="AE28" s="179">
        <v>400</v>
      </c>
      <c r="AF28" s="179">
        <v>2025</v>
      </c>
      <c r="AG28" s="179">
        <v>450</v>
      </c>
      <c r="AH28" s="175"/>
      <c r="AI28" s="175"/>
      <c r="AJ28" s="175"/>
      <c r="AK28" s="172" t="s">
        <v>405</v>
      </c>
    </row>
  </sheetData>
  <mergeCells count="5">
    <mergeCell ref="J4:K4"/>
    <mergeCell ref="M4:N4"/>
    <mergeCell ref="R4:T4"/>
    <mergeCell ref="V4:W4"/>
    <mergeCell ref="X4:A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K29"/>
  <sheetViews>
    <sheetView topLeftCell="A4" zoomScale="90" zoomScaleNormal="90" workbookViewId="0">
      <selection activeCell="C5" sqref="C5"/>
    </sheetView>
  </sheetViews>
  <sheetFormatPr defaultRowHeight="15" x14ac:dyDescent="0.25"/>
  <cols>
    <col min="2" max="2" width="5.28515625" customWidth="1"/>
  </cols>
  <sheetData>
    <row r="3" spans="2:37" x14ac:dyDescent="0.25">
      <c r="C3" s="192">
        <v>1</v>
      </c>
      <c r="D3" s="193">
        <v>2</v>
      </c>
      <c r="E3" s="1">
        <v>3</v>
      </c>
      <c r="F3" s="1">
        <v>4</v>
      </c>
      <c r="G3" s="1">
        <v>5</v>
      </c>
      <c r="H3" s="1">
        <v>6</v>
      </c>
      <c r="I3" s="194">
        <v>7</v>
      </c>
      <c r="J3" s="1">
        <v>8</v>
      </c>
      <c r="K3" s="1">
        <v>9</v>
      </c>
      <c r="L3" s="1">
        <v>10</v>
      </c>
      <c r="M3" s="1">
        <v>11</v>
      </c>
      <c r="N3" s="1">
        <v>12</v>
      </c>
      <c r="O3" s="1">
        <v>13</v>
      </c>
      <c r="P3" s="1">
        <v>14</v>
      </c>
      <c r="Q3" s="1">
        <v>15</v>
      </c>
      <c r="R3" s="1">
        <v>16</v>
      </c>
      <c r="S3" s="1">
        <v>17</v>
      </c>
      <c r="T3" s="1">
        <v>18</v>
      </c>
      <c r="U3" s="1">
        <v>19</v>
      </c>
      <c r="V3" s="194">
        <v>20</v>
      </c>
      <c r="W3" s="194">
        <v>21</v>
      </c>
      <c r="X3" s="194">
        <v>22</v>
      </c>
      <c r="Y3" s="194">
        <v>23</v>
      </c>
      <c r="Z3" s="194">
        <v>24</v>
      </c>
      <c r="AA3" s="195"/>
      <c r="AB3" s="194"/>
      <c r="AC3" s="195"/>
      <c r="AD3" s="194"/>
      <c r="AE3" s="194"/>
      <c r="AF3" s="194"/>
      <c r="AG3" s="194"/>
      <c r="AH3" s="1">
        <v>25</v>
      </c>
      <c r="AI3" s="1">
        <v>26</v>
      </c>
      <c r="AJ3" s="192">
        <v>27</v>
      </c>
      <c r="AK3" s="192">
        <v>28</v>
      </c>
    </row>
    <row r="4" spans="2:37" ht="114.75" x14ac:dyDescent="0.25">
      <c r="B4" s="187" t="s">
        <v>651</v>
      </c>
      <c r="C4" s="298" t="s">
        <v>0</v>
      </c>
      <c r="D4" s="197" t="s">
        <v>1</v>
      </c>
      <c r="E4" s="197" t="s">
        <v>2</v>
      </c>
      <c r="F4" s="198" t="s">
        <v>3</v>
      </c>
      <c r="G4" s="198" t="s">
        <v>18</v>
      </c>
      <c r="H4" s="198" t="s">
        <v>4</v>
      </c>
      <c r="I4" s="198" t="s">
        <v>5</v>
      </c>
      <c r="J4" s="316" t="s">
        <v>6</v>
      </c>
      <c r="K4" s="317"/>
      <c r="L4" s="199" t="s">
        <v>7</v>
      </c>
      <c r="M4" s="318" t="s">
        <v>8</v>
      </c>
      <c r="N4" s="319"/>
      <c r="O4" s="108" t="s">
        <v>30</v>
      </c>
      <c r="P4" s="108" t="s">
        <v>31</v>
      </c>
      <c r="Q4" s="108" t="s">
        <v>9</v>
      </c>
      <c r="R4" s="318" t="s">
        <v>10</v>
      </c>
      <c r="S4" s="320"/>
      <c r="T4" s="319"/>
      <c r="U4" s="108" t="s">
        <v>11</v>
      </c>
      <c r="V4" s="321" t="s">
        <v>12</v>
      </c>
      <c r="W4" s="322"/>
      <c r="X4" s="321" t="s">
        <v>13</v>
      </c>
      <c r="Y4" s="323"/>
      <c r="Z4" s="323"/>
      <c r="AA4" s="323"/>
      <c r="AB4" s="323"/>
      <c r="AC4" s="323"/>
      <c r="AD4" s="323"/>
      <c r="AE4" s="323"/>
      <c r="AF4" s="323"/>
      <c r="AG4" s="324"/>
      <c r="AH4" s="108" t="s">
        <v>14</v>
      </c>
      <c r="AI4" s="200" t="s">
        <v>15</v>
      </c>
      <c r="AJ4" s="196" t="s">
        <v>16</v>
      </c>
      <c r="AK4" s="196" t="s">
        <v>17</v>
      </c>
    </row>
    <row r="5" spans="2:37" ht="409.6" x14ac:dyDescent="0.25">
      <c r="B5" s="191">
        <v>1</v>
      </c>
      <c r="C5" s="222" t="s">
        <v>29</v>
      </c>
      <c r="D5" s="202" t="s">
        <v>597</v>
      </c>
      <c r="E5" s="120" t="s">
        <v>390</v>
      </c>
      <c r="F5" s="122" t="s">
        <v>391</v>
      </c>
      <c r="G5" s="203" t="s">
        <v>598</v>
      </c>
      <c r="H5" s="204" t="s">
        <v>599</v>
      </c>
      <c r="I5" s="205" t="s">
        <v>600</v>
      </c>
      <c r="J5" s="204" t="s">
        <v>601</v>
      </c>
      <c r="K5" s="204" t="s">
        <v>601</v>
      </c>
      <c r="L5" s="204" t="s">
        <v>602</v>
      </c>
      <c r="M5" s="206" t="s">
        <v>23</v>
      </c>
      <c r="N5" s="207" t="s">
        <v>23</v>
      </c>
      <c r="O5" s="208" t="s">
        <v>19</v>
      </c>
      <c r="P5" s="208" t="s">
        <v>20</v>
      </c>
      <c r="Q5" s="207" t="s">
        <v>398</v>
      </c>
      <c r="R5" s="207"/>
      <c r="S5" s="207" t="s">
        <v>399</v>
      </c>
      <c r="T5" s="207" t="s">
        <v>22</v>
      </c>
      <c r="U5" s="209" t="s">
        <v>415</v>
      </c>
      <c r="V5" s="210">
        <v>2020</v>
      </c>
      <c r="W5" s="211">
        <v>171</v>
      </c>
      <c r="X5" s="212">
        <v>2021</v>
      </c>
      <c r="Y5" s="212">
        <f>W5+62</f>
        <v>233</v>
      </c>
      <c r="Z5" s="212">
        <v>2022</v>
      </c>
      <c r="AA5" s="213">
        <f>Y5+65</f>
        <v>298</v>
      </c>
      <c r="AB5" s="212">
        <v>2023</v>
      </c>
      <c r="AC5" s="213">
        <f>AA5+63</f>
        <v>361</v>
      </c>
      <c r="AD5" s="212">
        <v>2024</v>
      </c>
      <c r="AE5" s="212">
        <f>AC5+65</f>
        <v>426</v>
      </c>
      <c r="AF5" s="212">
        <v>2025</v>
      </c>
      <c r="AG5" s="213">
        <f>AE5+66</f>
        <v>492</v>
      </c>
      <c r="AH5" s="212"/>
      <c r="AI5" s="214"/>
      <c r="AJ5" s="215"/>
      <c r="AK5" s="131" t="s">
        <v>405</v>
      </c>
    </row>
    <row r="6" spans="2:37" ht="409.6" x14ac:dyDescent="0.25">
      <c r="B6" s="191">
        <v>2</v>
      </c>
      <c r="C6" s="299" t="s">
        <v>29</v>
      </c>
      <c r="D6" s="202" t="s">
        <v>603</v>
      </c>
      <c r="E6" s="120" t="s">
        <v>390</v>
      </c>
      <c r="F6" s="122" t="s">
        <v>391</v>
      </c>
      <c r="G6" s="203" t="s">
        <v>598</v>
      </c>
      <c r="H6" s="204" t="s">
        <v>599</v>
      </c>
      <c r="I6" s="205" t="s">
        <v>600</v>
      </c>
      <c r="J6" s="204" t="s">
        <v>601</v>
      </c>
      <c r="K6" s="204" t="s">
        <v>601</v>
      </c>
      <c r="L6" s="204" t="s">
        <v>604</v>
      </c>
      <c r="M6" s="206" t="s">
        <v>23</v>
      </c>
      <c r="N6" s="207" t="s">
        <v>23</v>
      </c>
      <c r="O6" s="208" t="s">
        <v>19</v>
      </c>
      <c r="P6" s="208" t="s">
        <v>20</v>
      </c>
      <c r="Q6" s="207" t="s">
        <v>398</v>
      </c>
      <c r="R6" s="183"/>
      <c r="S6" s="207" t="s">
        <v>399</v>
      </c>
      <c r="T6" s="207" t="s">
        <v>22</v>
      </c>
      <c r="U6" s="209" t="s">
        <v>415</v>
      </c>
      <c r="V6" s="210">
        <v>2020</v>
      </c>
      <c r="W6" s="216">
        <v>3</v>
      </c>
      <c r="X6" s="212">
        <v>2021</v>
      </c>
      <c r="Y6" s="212">
        <f>10</f>
        <v>10</v>
      </c>
      <c r="Z6" s="212">
        <v>2022</v>
      </c>
      <c r="AA6" s="213">
        <f>Y6+5</f>
        <v>15</v>
      </c>
      <c r="AB6" s="212">
        <v>2023</v>
      </c>
      <c r="AC6" s="213">
        <f>AA6+3</f>
        <v>18</v>
      </c>
      <c r="AD6" s="212">
        <v>2024</v>
      </c>
      <c r="AE6" s="212">
        <f>AC6+5</f>
        <v>23</v>
      </c>
      <c r="AF6" s="212">
        <v>2025</v>
      </c>
      <c r="AG6" s="212">
        <f>AE6+7</f>
        <v>30</v>
      </c>
      <c r="AH6" s="217"/>
      <c r="AI6" s="218"/>
      <c r="AJ6" s="183"/>
      <c r="AK6" s="131" t="s">
        <v>405</v>
      </c>
    </row>
    <row r="7" spans="2:37" ht="409.6" x14ac:dyDescent="0.25">
      <c r="B7" s="191">
        <v>3</v>
      </c>
      <c r="C7" s="201" t="s">
        <v>29</v>
      </c>
      <c r="D7" s="219" t="s">
        <v>605</v>
      </c>
      <c r="E7" s="120" t="s">
        <v>390</v>
      </c>
      <c r="F7" s="122" t="s">
        <v>391</v>
      </c>
      <c r="G7" s="203" t="s">
        <v>598</v>
      </c>
      <c r="H7" s="204" t="s">
        <v>599</v>
      </c>
      <c r="I7" s="205" t="s">
        <v>600</v>
      </c>
      <c r="J7" s="204" t="s">
        <v>601</v>
      </c>
      <c r="K7" s="204" t="s">
        <v>601</v>
      </c>
      <c r="L7" s="204" t="s">
        <v>604</v>
      </c>
      <c r="M7" s="206" t="s">
        <v>23</v>
      </c>
      <c r="N7" s="207" t="s">
        <v>23</v>
      </c>
      <c r="O7" s="208" t="s">
        <v>19</v>
      </c>
      <c r="P7" s="208" t="s">
        <v>20</v>
      </c>
      <c r="Q7" s="207" t="s">
        <v>398</v>
      </c>
      <c r="R7" s="183"/>
      <c r="S7" s="207" t="s">
        <v>399</v>
      </c>
      <c r="T7" s="207" t="s">
        <v>22</v>
      </c>
      <c r="U7" s="208" t="s">
        <v>415</v>
      </c>
      <c r="V7" s="210">
        <v>2020</v>
      </c>
      <c r="W7" s="216">
        <v>0</v>
      </c>
      <c r="X7" s="212">
        <v>2021</v>
      </c>
      <c r="Y7" s="213">
        <v>3</v>
      </c>
      <c r="Z7" s="212">
        <v>2022</v>
      </c>
      <c r="AA7" s="213">
        <f>Y7+1</f>
        <v>4</v>
      </c>
      <c r="AB7" s="212">
        <v>2023</v>
      </c>
      <c r="AC7" s="213">
        <f>AA7+1</f>
        <v>5</v>
      </c>
      <c r="AD7" s="212">
        <v>2024</v>
      </c>
      <c r="AE7" s="213">
        <f>AC7+2</f>
        <v>7</v>
      </c>
      <c r="AF7" s="212">
        <v>2025</v>
      </c>
      <c r="AG7" s="213">
        <f>AE7+3</f>
        <v>10</v>
      </c>
      <c r="AH7" s="217"/>
      <c r="AI7" s="218"/>
      <c r="AJ7" s="183"/>
      <c r="AK7" s="131" t="s">
        <v>405</v>
      </c>
    </row>
    <row r="8" spans="2:37" ht="409.6" x14ac:dyDescent="0.25">
      <c r="B8" s="191">
        <v>4</v>
      </c>
      <c r="C8" s="201" t="s">
        <v>29</v>
      </c>
      <c r="D8" s="202" t="s">
        <v>606</v>
      </c>
      <c r="E8" s="120" t="s">
        <v>390</v>
      </c>
      <c r="F8" s="122" t="s">
        <v>391</v>
      </c>
      <c r="G8" s="203" t="s">
        <v>598</v>
      </c>
      <c r="H8" s="204" t="s">
        <v>599</v>
      </c>
      <c r="I8" s="205" t="s">
        <v>600</v>
      </c>
      <c r="J8" s="204" t="s">
        <v>601</v>
      </c>
      <c r="K8" s="204" t="s">
        <v>601</v>
      </c>
      <c r="L8" s="204" t="s">
        <v>604</v>
      </c>
      <c r="M8" s="206" t="s">
        <v>23</v>
      </c>
      <c r="N8" s="207" t="s">
        <v>23</v>
      </c>
      <c r="O8" s="208" t="s">
        <v>19</v>
      </c>
      <c r="P8" s="208" t="s">
        <v>20</v>
      </c>
      <c r="Q8" s="207" t="s">
        <v>398</v>
      </c>
      <c r="R8" s="183"/>
      <c r="S8" s="207" t="s">
        <v>399</v>
      </c>
      <c r="T8" s="207" t="s">
        <v>22</v>
      </c>
      <c r="U8" s="208" t="s">
        <v>415</v>
      </c>
      <c r="V8" s="210">
        <v>2020</v>
      </c>
      <c r="W8" s="216">
        <v>3</v>
      </c>
      <c r="X8" s="212">
        <v>2021</v>
      </c>
      <c r="Y8" s="213">
        <f>W8+76</f>
        <v>79</v>
      </c>
      <c r="Z8" s="212">
        <v>2022</v>
      </c>
      <c r="AA8" s="213">
        <f>Y8+55</f>
        <v>134</v>
      </c>
      <c r="AB8" s="212">
        <v>2023</v>
      </c>
      <c r="AC8" s="213">
        <f>AA8+76</f>
        <v>210</v>
      </c>
      <c r="AD8" s="212">
        <v>2024</v>
      </c>
      <c r="AE8" s="212">
        <f>AC8+77</f>
        <v>287</v>
      </c>
      <c r="AF8" s="212">
        <v>2025</v>
      </c>
      <c r="AG8" s="212">
        <f>AE8+78</f>
        <v>365</v>
      </c>
      <c r="AH8" s="217"/>
      <c r="AI8" s="218"/>
      <c r="AJ8" s="183"/>
      <c r="AK8" s="131" t="s">
        <v>405</v>
      </c>
    </row>
    <row r="9" spans="2:37" ht="409.6" x14ac:dyDescent="0.25">
      <c r="B9" s="191">
        <v>5</v>
      </c>
      <c r="C9" s="201" t="s">
        <v>29</v>
      </c>
      <c r="D9" s="220" t="s">
        <v>607</v>
      </c>
      <c r="E9" s="120" t="s">
        <v>390</v>
      </c>
      <c r="F9" s="122" t="s">
        <v>391</v>
      </c>
      <c r="G9" s="203" t="s">
        <v>598</v>
      </c>
      <c r="H9" s="204" t="s">
        <v>599</v>
      </c>
      <c r="I9" s="205" t="s">
        <v>600</v>
      </c>
      <c r="J9" s="204" t="s">
        <v>601</v>
      </c>
      <c r="K9" s="221" t="s">
        <v>601</v>
      </c>
      <c r="L9" s="221" t="s">
        <v>604</v>
      </c>
      <c r="M9" s="222" t="s">
        <v>23</v>
      </c>
      <c r="N9" s="206" t="s">
        <v>23</v>
      </c>
      <c r="O9" s="208" t="s">
        <v>19</v>
      </c>
      <c r="P9" s="208" t="s">
        <v>20</v>
      </c>
      <c r="Q9" s="207" t="s">
        <v>398</v>
      </c>
      <c r="R9" s="183"/>
      <c r="S9" s="207" t="s">
        <v>399</v>
      </c>
      <c r="T9" s="207" t="s">
        <v>22</v>
      </c>
      <c r="U9" s="208" t="s">
        <v>415</v>
      </c>
      <c r="V9" s="210">
        <v>2020</v>
      </c>
      <c r="W9" s="223">
        <v>53</v>
      </c>
      <c r="X9" s="212">
        <v>2021</v>
      </c>
      <c r="Y9" s="212">
        <f>W9+5</f>
        <v>58</v>
      </c>
      <c r="Z9" s="212"/>
      <c r="AA9" s="213">
        <f>Y9+4</f>
        <v>62</v>
      </c>
      <c r="AB9" s="212"/>
      <c r="AC9" s="213">
        <f>AA9+4</f>
        <v>66</v>
      </c>
      <c r="AD9" s="212"/>
      <c r="AE9" s="212">
        <f>AC9+10</f>
        <v>76</v>
      </c>
      <c r="AF9" s="212"/>
      <c r="AG9" s="212">
        <f>AE9+12</f>
        <v>88</v>
      </c>
      <c r="AH9" s="217"/>
      <c r="AI9" s="218"/>
      <c r="AJ9" s="183"/>
      <c r="AK9" s="131" t="s">
        <v>405</v>
      </c>
    </row>
    <row r="10" spans="2:37" ht="409.5" x14ac:dyDescent="0.25">
      <c r="B10" s="191">
        <v>6</v>
      </c>
      <c r="C10" s="201" t="s">
        <v>29</v>
      </c>
      <c r="D10" s="224" t="s">
        <v>608</v>
      </c>
      <c r="E10" s="120" t="s">
        <v>390</v>
      </c>
      <c r="F10" s="128" t="s">
        <v>391</v>
      </c>
      <c r="G10" s="203" t="s">
        <v>598</v>
      </c>
      <c r="H10" s="204" t="s">
        <v>599</v>
      </c>
      <c r="I10" s="205" t="s">
        <v>600</v>
      </c>
      <c r="J10" s="204" t="s">
        <v>601</v>
      </c>
      <c r="K10" s="221" t="s">
        <v>601</v>
      </c>
      <c r="L10" s="221" t="s">
        <v>609</v>
      </c>
      <c r="M10" s="222" t="s">
        <v>23</v>
      </c>
      <c r="N10" s="206" t="s">
        <v>23</v>
      </c>
      <c r="O10" s="208" t="s">
        <v>19</v>
      </c>
      <c r="P10" s="208" t="s">
        <v>20</v>
      </c>
      <c r="Q10" s="207" t="s">
        <v>398</v>
      </c>
      <c r="R10" s="225"/>
      <c r="S10" s="207" t="s">
        <v>399</v>
      </c>
      <c r="T10" s="207" t="s">
        <v>22</v>
      </c>
      <c r="U10" s="208" t="s">
        <v>415</v>
      </c>
      <c r="V10" s="210">
        <v>2020</v>
      </c>
      <c r="W10" s="223">
        <v>225</v>
      </c>
      <c r="X10" s="212">
        <v>2021</v>
      </c>
      <c r="Y10" s="213">
        <f>W10+18</f>
        <v>243</v>
      </c>
      <c r="Z10" s="212">
        <v>2022</v>
      </c>
      <c r="AA10" s="213">
        <f>Y10+14</f>
        <v>257</v>
      </c>
      <c r="AB10" s="212">
        <v>2023</v>
      </c>
      <c r="AC10" s="213">
        <f>AA10+13</f>
        <v>270</v>
      </c>
      <c r="AD10" s="212">
        <v>2024</v>
      </c>
      <c r="AE10" s="212">
        <f>AC10+20</f>
        <v>290</v>
      </c>
      <c r="AF10" s="212">
        <v>2025</v>
      </c>
      <c r="AG10" s="213">
        <f>AE10+20</f>
        <v>310</v>
      </c>
      <c r="AH10" s="226"/>
      <c r="AI10" s="227"/>
      <c r="AJ10" s="225"/>
      <c r="AK10" s="131" t="s">
        <v>405</v>
      </c>
    </row>
    <row r="11" spans="2:37" ht="409.5" x14ac:dyDescent="0.25">
      <c r="B11" s="191">
        <v>7</v>
      </c>
      <c r="C11" s="201" t="s">
        <v>29</v>
      </c>
      <c r="D11" s="202" t="s">
        <v>610</v>
      </c>
      <c r="E11" s="120" t="s">
        <v>390</v>
      </c>
      <c r="F11" s="128" t="s">
        <v>391</v>
      </c>
      <c r="G11" s="203" t="s">
        <v>598</v>
      </c>
      <c r="H11" s="204" t="s">
        <v>599</v>
      </c>
      <c r="I11" s="205" t="s">
        <v>601</v>
      </c>
      <c r="J11" s="204" t="s">
        <v>601</v>
      </c>
      <c r="K11" s="228" t="s">
        <v>601</v>
      </c>
      <c r="L11" s="229" t="s">
        <v>611</v>
      </c>
      <c r="M11" s="230" t="s">
        <v>612</v>
      </c>
      <c r="N11" s="231" t="s">
        <v>612</v>
      </c>
      <c r="O11" s="225"/>
      <c r="P11" s="208" t="s">
        <v>20</v>
      </c>
      <c r="Q11" s="207" t="s">
        <v>398</v>
      </c>
      <c r="R11" s="231" t="s">
        <v>24</v>
      </c>
      <c r="S11" s="231" t="s">
        <v>24</v>
      </c>
      <c r="T11" s="231" t="s">
        <v>24</v>
      </c>
      <c r="U11" s="231" t="s">
        <v>24</v>
      </c>
      <c r="V11" s="225">
        <v>2020</v>
      </c>
      <c r="W11" s="225">
        <v>0</v>
      </c>
      <c r="X11" s="225">
        <v>2021</v>
      </c>
      <c r="Y11" s="225">
        <v>1</v>
      </c>
      <c r="Z11" s="225"/>
      <c r="AA11" s="232"/>
      <c r="AB11" s="225"/>
      <c r="AC11" s="232"/>
      <c r="AD11" s="225"/>
      <c r="AE11" s="225"/>
      <c r="AF11" s="225"/>
      <c r="AG11" s="225"/>
      <c r="AH11" s="225"/>
      <c r="AI11" s="227"/>
      <c r="AJ11" s="225"/>
      <c r="AK11" s="131" t="s">
        <v>405</v>
      </c>
    </row>
    <row r="12" spans="2:37" ht="409.5" x14ac:dyDescent="0.25">
      <c r="B12" s="191">
        <v>8</v>
      </c>
      <c r="C12" s="201" t="s">
        <v>29</v>
      </c>
      <c r="D12" s="233" t="s">
        <v>613</v>
      </c>
      <c r="E12" s="165" t="s">
        <v>390</v>
      </c>
      <c r="F12" s="234" t="s">
        <v>391</v>
      </c>
      <c r="G12" s="235" t="s">
        <v>598</v>
      </c>
      <c r="H12" s="236" t="s">
        <v>599</v>
      </c>
      <c r="I12" s="233" t="s">
        <v>614</v>
      </c>
      <c r="J12" s="236" t="s">
        <v>615</v>
      </c>
      <c r="K12" s="236" t="s">
        <v>601</v>
      </c>
      <c r="L12" s="236" t="s">
        <v>616</v>
      </c>
      <c r="M12" s="237" t="s">
        <v>23</v>
      </c>
      <c r="N12" s="238" t="s">
        <v>23</v>
      </c>
      <c r="O12" s="239" t="s">
        <v>19</v>
      </c>
      <c r="P12" s="239" t="s">
        <v>20</v>
      </c>
      <c r="Q12" s="238" t="s">
        <v>398</v>
      </c>
      <c r="R12" s="240"/>
      <c r="S12" s="238" t="s">
        <v>399</v>
      </c>
      <c r="T12" s="238" t="s">
        <v>22</v>
      </c>
      <c r="U12" s="239" t="s">
        <v>415</v>
      </c>
      <c r="V12" s="241">
        <v>2020</v>
      </c>
      <c r="W12" s="242">
        <v>0</v>
      </c>
      <c r="X12" s="243">
        <v>2021</v>
      </c>
      <c r="Y12" s="244">
        <v>10</v>
      </c>
      <c r="Z12" s="243">
        <v>2022</v>
      </c>
      <c r="AA12" s="244">
        <v>20</v>
      </c>
      <c r="AB12" s="243">
        <v>2023</v>
      </c>
      <c r="AC12" s="244">
        <v>30</v>
      </c>
      <c r="AD12" s="243">
        <v>2024</v>
      </c>
      <c r="AE12" s="243">
        <v>40</v>
      </c>
      <c r="AF12" s="243">
        <v>2025</v>
      </c>
      <c r="AG12" s="243">
        <v>50</v>
      </c>
      <c r="AH12" s="240"/>
      <c r="AI12" s="245"/>
      <c r="AJ12" s="240"/>
      <c r="AK12" s="172" t="s">
        <v>405</v>
      </c>
    </row>
    <row r="13" spans="2:37" ht="409.5" x14ac:dyDescent="0.25">
      <c r="B13" s="191">
        <v>9</v>
      </c>
      <c r="C13" s="246" t="s">
        <v>29</v>
      </c>
      <c r="D13" s="233" t="s">
        <v>617</v>
      </c>
      <c r="E13" s="165" t="s">
        <v>390</v>
      </c>
      <c r="F13" s="234" t="s">
        <v>391</v>
      </c>
      <c r="G13" s="235" t="s">
        <v>598</v>
      </c>
      <c r="H13" s="236" t="s">
        <v>599</v>
      </c>
      <c r="I13" s="233" t="s">
        <v>614</v>
      </c>
      <c r="J13" s="236" t="s">
        <v>615</v>
      </c>
      <c r="K13" s="236" t="s">
        <v>601</v>
      </c>
      <c r="L13" s="236" t="s">
        <v>618</v>
      </c>
      <c r="M13" s="237" t="s">
        <v>23</v>
      </c>
      <c r="N13" s="238" t="s">
        <v>23</v>
      </c>
      <c r="O13" s="239" t="s">
        <v>19</v>
      </c>
      <c r="P13" s="239" t="s">
        <v>20</v>
      </c>
      <c r="Q13" s="238" t="s">
        <v>398</v>
      </c>
      <c r="R13" s="240"/>
      <c r="S13" s="238" t="s">
        <v>399</v>
      </c>
      <c r="T13" s="238" t="s">
        <v>22</v>
      </c>
      <c r="U13" s="239" t="s">
        <v>415</v>
      </c>
      <c r="V13" s="240">
        <v>2020</v>
      </c>
      <c r="W13" s="242">
        <v>0</v>
      </c>
      <c r="X13" s="243">
        <v>2021</v>
      </c>
      <c r="Y13" s="243">
        <v>30</v>
      </c>
      <c r="Z13" s="243">
        <v>2022</v>
      </c>
      <c r="AA13" s="244">
        <v>40</v>
      </c>
      <c r="AB13" s="243">
        <v>2023</v>
      </c>
      <c r="AC13" s="244">
        <v>50</v>
      </c>
      <c r="AD13" s="243">
        <v>2024</v>
      </c>
      <c r="AE13" s="243">
        <v>60</v>
      </c>
      <c r="AF13" s="243">
        <v>2025</v>
      </c>
      <c r="AG13" s="243">
        <v>70</v>
      </c>
      <c r="AH13" s="241"/>
      <c r="AI13" s="245"/>
      <c r="AJ13" s="240"/>
      <c r="AK13" s="172" t="s">
        <v>405</v>
      </c>
    </row>
    <row r="14" spans="2:37" ht="409.5" x14ac:dyDescent="0.25">
      <c r="B14" s="191">
        <v>10</v>
      </c>
      <c r="C14" s="201" t="s">
        <v>29</v>
      </c>
      <c r="D14" s="202" t="s">
        <v>619</v>
      </c>
      <c r="E14" s="120" t="s">
        <v>390</v>
      </c>
      <c r="F14" s="128" t="s">
        <v>391</v>
      </c>
      <c r="G14" s="203" t="s">
        <v>598</v>
      </c>
      <c r="H14" s="221" t="s">
        <v>599</v>
      </c>
      <c r="I14" s="202" t="s">
        <v>614</v>
      </c>
      <c r="J14" s="221" t="s">
        <v>615</v>
      </c>
      <c r="K14" s="221" t="s">
        <v>601</v>
      </c>
      <c r="L14" s="221" t="s">
        <v>620</v>
      </c>
      <c r="M14" s="206" t="s">
        <v>23</v>
      </c>
      <c r="N14" s="207" t="s">
        <v>23</v>
      </c>
      <c r="O14" s="208" t="s">
        <v>19</v>
      </c>
      <c r="P14" s="208" t="s">
        <v>20</v>
      </c>
      <c r="Q14" s="207" t="s">
        <v>398</v>
      </c>
      <c r="R14" s="225"/>
      <c r="S14" s="207" t="s">
        <v>420</v>
      </c>
      <c r="T14" s="207" t="s">
        <v>420</v>
      </c>
      <c r="U14" s="208" t="s">
        <v>415</v>
      </c>
      <c r="V14" s="247">
        <v>2020</v>
      </c>
      <c r="W14" s="223">
        <v>0</v>
      </c>
      <c r="X14" s="212">
        <v>2021</v>
      </c>
      <c r="Y14" s="212">
        <v>100</v>
      </c>
      <c r="Z14" s="212">
        <v>2022</v>
      </c>
      <c r="AA14" s="213">
        <v>150</v>
      </c>
      <c r="AB14" s="212">
        <v>2023</v>
      </c>
      <c r="AC14" s="213">
        <v>200</v>
      </c>
      <c r="AD14" s="212">
        <v>2024</v>
      </c>
      <c r="AE14" s="212">
        <v>250</v>
      </c>
      <c r="AF14" s="212">
        <v>2025</v>
      </c>
      <c r="AG14" s="212">
        <v>300</v>
      </c>
      <c r="AH14" s="247"/>
      <c r="AI14" s="227"/>
      <c r="AJ14" s="225"/>
      <c r="AK14" s="131" t="s">
        <v>405</v>
      </c>
    </row>
    <row r="15" spans="2:37" ht="409.5" x14ac:dyDescent="0.25">
      <c r="B15" s="191">
        <v>11</v>
      </c>
      <c r="C15" s="201" t="s">
        <v>29</v>
      </c>
      <c r="D15" s="202" t="s">
        <v>621</v>
      </c>
      <c r="E15" s="120" t="s">
        <v>390</v>
      </c>
      <c r="F15" s="128" t="s">
        <v>391</v>
      </c>
      <c r="G15" s="203" t="s">
        <v>598</v>
      </c>
      <c r="H15" s="221" t="s">
        <v>599</v>
      </c>
      <c r="I15" s="202" t="s">
        <v>614</v>
      </c>
      <c r="J15" s="202" t="s">
        <v>614</v>
      </c>
      <c r="K15" s="202" t="s">
        <v>614</v>
      </c>
      <c r="L15" s="221" t="s">
        <v>620</v>
      </c>
      <c r="M15" s="206" t="s">
        <v>23</v>
      </c>
      <c r="N15" s="207" t="s">
        <v>23</v>
      </c>
      <c r="O15" s="208" t="s">
        <v>19</v>
      </c>
      <c r="P15" s="208" t="s">
        <v>20</v>
      </c>
      <c r="Q15" s="207" t="s">
        <v>398</v>
      </c>
      <c r="R15" s="225"/>
      <c r="S15" s="207" t="s">
        <v>420</v>
      </c>
      <c r="T15" s="207" t="s">
        <v>420</v>
      </c>
      <c r="U15" s="208" t="s">
        <v>400</v>
      </c>
      <c r="V15" s="247">
        <v>2020</v>
      </c>
      <c r="W15" s="223">
        <v>0</v>
      </c>
      <c r="X15" s="212">
        <v>2021</v>
      </c>
      <c r="Y15" s="212">
        <v>50</v>
      </c>
      <c r="Z15" s="212">
        <v>2022</v>
      </c>
      <c r="AA15" s="213">
        <v>40</v>
      </c>
      <c r="AB15" s="212">
        <v>2023</v>
      </c>
      <c r="AC15" s="213">
        <v>30</v>
      </c>
      <c r="AD15" s="212">
        <v>2024</v>
      </c>
      <c r="AE15" s="212">
        <v>20</v>
      </c>
      <c r="AF15" s="212">
        <v>2025</v>
      </c>
      <c r="AG15" s="212">
        <v>10</v>
      </c>
      <c r="AH15" s="225"/>
      <c r="AI15" s="227"/>
      <c r="AJ15" s="225"/>
      <c r="AK15" s="131" t="s">
        <v>405</v>
      </c>
    </row>
    <row r="16" spans="2:37" ht="409.5" x14ac:dyDescent="0.25">
      <c r="B16" s="191">
        <v>12</v>
      </c>
      <c r="C16" s="201" t="s">
        <v>29</v>
      </c>
      <c r="D16" s="202" t="s">
        <v>622</v>
      </c>
      <c r="E16" s="120" t="s">
        <v>390</v>
      </c>
      <c r="F16" s="128" t="s">
        <v>391</v>
      </c>
      <c r="G16" s="203" t="s">
        <v>598</v>
      </c>
      <c r="H16" s="221" t="s">
        <v>599</v>
      </c>
      <c r="I16" s="202" t="s">
        <v>614</v>
      </c>
      <c r="J16" s="221" t="s">
        <v>601</v>
      </c>
      <c r="K16" s="221" t="s">
        <v>601</v>
      </c>
      <c r="L16" s="221" t="s">
        <v>623</v>
      </c>
      <c r="M16" s="206" t="s">
        <v>23</v>
      </c>
      <c r="N16" s="207" t="s">
        <v>23</v>
      </c>
      <c r="O16" s="208" t="s">
        <v>19</v>
      </c>
      <c r="P16" s="208" t="s">
        <v>20</v>
      </c>
      <c r="Q16" s="207" t="s">
        <v>398</v>
      </c>
      <c r="R16" s="225"/>
      <c r="S16" s="207" t="s">
        <v>399</v>
      </c>
      <c r="T16" s="207" t="s">
        <v>22</v>
      </c>
      <c r="U16" s="208" t="s">
        <v>415</v>
      </c>
      <c r="V16" s="247">
        <v>2020</v>
      </c>
      <c r="W16" s="223">
        <v>0</v>
      </c>
      <c r="X16" s="212">
        <v>2021</v>
      </c>
      <c r="Y16" s="213">
        <v>100</v>
      </c>
      <c r="Z16" s="212">
        <v>2022</v>
      </c>
      <c r="AA16" s="213">
        <v>200</v>
      </c>
      <c r="AB16" s="212">
        <v>2023</v>
      </c>
      <c r="AC16" s="213">
        <v>300</v>
      </c>
      <c r="AD16" s="212">
        <v>2024</v>
      </c>
      <c r="AE16" s="213">
        <v>400</v>
      </c>
      <c r="AF16" s="212">
        <v>2025</v>
      </c>
      <c r="AG16" s="213">
        <v>500</v>
      </c>
      <c r="AH16" s="225"/>
      <c r="AI16" s="227"/>
      <c r="AJ16" s="225"/>
      <c r="AK16" s="131" t="s">
        <v>405</v>
      </c>
    </row>
    <row r="17" spans="2:37" ht="409.5" x14ac:dyDescent="0.25">
      <c r="B17" s="191">
        <v>13</v>
      </c>
      <c r="C17" s="201" t="s">
        <v>29</v>
      </c>
      <c r="D17" s="224" t="s">
        <v>624</v>
      </c>
      <c r="E17" s="165" t="s">
        <v>390</v>
      </c>
      <c r="F17" s="161" t="s">
        <v>391</v>
      </c>
      <c r="G17" s="248" t="s">
        <v>598</v>
      </c>
      <c r="H17" s="249" t="s">
        <v>599</v>
      </c>
      <c r="I17" s="224" t="s">
        <v>614</v>
      </c>
      <c r="J17" s="249" t="s">
        <v>601</v>
      </c>
      <c r="K17" s="249" t="s">
        <v>601</v>
      </c>
      <c r="L17" s="249" t="s">
        <v>625</v>
      </c>
      <c r="M17" s="237" t="s">
        <v>23</v>
      </c>
      <c r="N17" s="238" t="s">
        <v>23</v>
      </c>
      <c r="O17" s="239" t="s">
        <v>19</v>
      </c>
      <c r="P17" s="239" t="s">
        <v>20</v>
      </c>
      <c r="Q17" s="238" t="s">
        <v>398</v>
      </c>
      <c r="R17" s="250"/>
      <c r="S17" s="238" t="s">
        <v>399</v>
      </c>
      <c r="T17" s="238" t="s">
        <v>22</v>
      </c>
      <c r="U17" s="239" t="s">
        <v>415</v>
      </c>
      <c r="V17" s="251">
        <v>2020</v>
      </c>
      <c r="W17" s="252">
        <v>0</v>
      </c>
      <c r="X17" s="243">
        <v>2021</v>
      </c>
      <c r="Y17" s="244">
        <v>0</v>
      </c>
      <c r="Z17" s="243">
        <v>2022</v>
      </c>
      <c r="AA17" s="244">
        <v>30</v>
      </c>
      <c r="AB17" s="243">
        <v>2023</v>
      </c>
      <c r="AC17" s="244">
        <f>AA17+50</f>
        <v>80</v>
      </c>
      <c r="AD17" s="243">
        <v>2024</v>
      </c>
      <c r="AE17" s="243">
        <f>AC17+60</f>
        <v>140</v>
      </c>
      <c r="AF17" s="243">
        <v>2025</v>
      </c>
      <c r="AG17" s="243">
        <f>AE17+70</f>
        <v>210</v>
      </c>
      <c r="AH17" s="250"/>
      <c r="AI17" s="253"/>
      <c r="AJ17" s="250"/>
      <c r="AK17" s="172" t="s">
        <v>405</v>
      </c>
    </row>
    <row r="18" spans="2:37" ht="409.6" thickBot="1" x14ac:dyDescent="0.3">
      <c r="B18" s="191">
        <v>14</v>
      </c>
      <c r="C18" s="201" t="s">
        <v>29</v>
      </c>
      <c r="D18" s="202" t="s">
        <v>626</v>
      </c>
      <c r="E18" s="120" t="s">
        <v>390</v>
      </c>
      <c r="F18" s="128" t="s">
        <v>391</v>
      </c>
      <c r="G18" s="203" t="s">
        <v>598</v>
      </c>
      <c r="H18" s="221" t="s">
        <v>599</v>
      </c>
      <c r="I18" s="202" t="s">
        <v>614</v>
      </c>
      <c r="J18" s="202" t="s">
        <v>614</v>
      </c>
      <c r="K18" s="202" t="s">
        <v>614</v>
      </c>
      <c r="L18" s="221" t="s">
        <v>627</v>
      </c>
      <c r="M18" s="206" t="s">
        <v>23</v>
      </c>
      <c r="N18" s="207" t="s">
        <v>23</v>
      </c>
      <c r="O18" s="208" t="s">
        <v>19</v>
      </c>
      <c r="P18" s="208" t="s">
        <v>20</v>
      </c>
      <c r="Q18" s="207" t="s">
        <v>398</v>
      </c>
      <c r="R18" s="225"/>
      <c r="S18" s="207" t="s">
        <v>399</v>
      </c>
      <c r="T18" s="207" t="s">
        <v>22</v>
      </c>
      <c r="U18" s="208" t="s">
        <v>415</v>
      </c>
      <c r="V18" s="247">
        <v>2020</v>
      </c>
      <c r="W18" s="254" t="s">
        <v>24</v>
      </c>
      <c r="X18" s="212">
        <v>2021</v>
      </c>
      <c r="Y18" s="212">
        <v>50</v>
      </c>
      <c r="Z18" s="212">
        <v>2022</v>
      </c>
      <c r="AA18" s="213">
        <v>50</v>
      </c>
      <c r="AB18" s="212">
        <v>2023</v>
      </c>
      <c r="AC18" s="213"/>
      <c r="AD18" s="212">
        <v>2024</v>
      </c>
      <c r="AE18" s="212"/>
      <c r="AF18" s="212">
        <v>2025</v>
      </c>
      <c r="AG18" s="212"/>
      <c r="AH18" s="225"/>
      <c r="AI18" s="227"/>
      <c r="AJ18" s="225"/>
      <c r="AK18" s="131" t="s">
        <v>405</v>
      </c>
    </row>
    <row r="19" spans="2:37" ht="409.6" thickBot="1" x14ac:dyDescent="0.3">
      <c r="B19" s="191">
        <v>15</v>
      </c>
      <c r="C19" s="201" t="s">
        <v>29</v>
      </c>
      <c r="D19" s="202" t="s">
        <v>628</v>
      </c>
      <c r="E19" s="120" t="s">
        <v>390</v>
      </c>
      <c r="F19" s="128" t="s">
        <v>391</v>
      </c>
      <c r="G19" s="203" t="s">
        <v>598</v>
      </c>
      <c r="H19" s="255" t="s">
        <v>629</v>
      </c>
      <c r="I19" s="256" t="s">
        <v>601</v>
      </c>
      <c r="J19" s="257" t="s">
        <v>601</v>
      </c>
      <c r="K19" s="257" t="s">
        <v>601</v>
      </c>
      <c r="L19" s="221" t="s">
        <v>630</v>
      </c>
      <c r="M19" s="231" t="s">
        <v>631</v>
      </c>
      <c r="N19" s="231" t="s">
        <v>631</v>
      </c>
      <c r="O19" s="225"/>
      <c r="P19" s="208" t="s">
        <v>20</v>
      </c>
      <c r="Q19" s="207" t="s">
        <v>398</v>
      </c>
      <c r="R19" s="225"/>
      <c r="S19" s="225"/>
      <c r="T19" s="225"/>
      <c r="U19" s="225"/>
      <c r="V19" s="225">
        <v>2020</v>
      </c>
      <c r="W19" s="225">
        <v>21</v>
      </c>
      <c r="X19" s="225">
        <v>2021</v>
      </c>
      <c r="Y19" s="247">
        <v>24</v>
      </c>
      <c r="Z19" s="225"/>
      <c r="AA19" s="232"/>
      <c r="AB19" s="225"/>
      <c r="AC19" s="232"/>
      <c r="AD19" s="225"/>
      <c r="AE19" s="225"/>
      <c r="AF19" s="225"/>
      <c r="AG19" s="225"/>
      <c r="AH19" s="225"/>
      <c r="AI19" s="227"/>
      <c r="AJ19" s="225"/>
      <c r="AK19" s="131" t="s">
        <v>405</v>
      </c>
    </row>
    <row r="20" spans="2:37" ht="409.6" thickBot="1" x14ac:dyDescent="0.3">
      <c r="B20" s="191">
        <v>16</v>
      </c>
      <c r="C20" s="201" t="s">
        <v>29</v>
      </c>
      <c r="D20" s="258" t="s">
        <v>632</v>
      </c>
      <c r="E20" s="259" t="s">
        <v>390</v>
      </c>
      <c r="F20" s="259" t="s">
        <v>391</v>
      </c>
      <c r="G20" s="260" t="s">
        <v>598</v>
      </c>
      <c r="H20" s="261" t="s">
        <v>629</v>
      </c>
      <c r="I20" s="261" t="s">
        <v>601</v>
      </c>
      <c r="J20" s="262" t="s">
        <v>601</v>
      </c>
      <c r="K20" s="262" t="s">
        <v>601</v>
      </c>
      <c r="L20" s="258" t="s">
        <v>633</v>
      </c>
      <c r="M20" s="263" t="s">
        <v>23</v>
      </c>
      <c r="N20" s="210" t="s">
        <v>23</v>
      </c>
      <c r="O20" s="209" t="s">
        <v>19</v>
      </c>
      <c r="P20" s="209" t="s">
        <v>20</v>
      </c>
      <c r="Q20" s="210" t="s">
        <v>398</v>
      </c>
      <c r="R20" s="2"/>
      <c r="S20" s="210" t="s">
        <v>399</v>
      </c>
      <c r="T20" s="210" t="s">
        <v>22</v>
      </c>
      <c r="U20" s="209" t="s">
        <v>415</v>
      </c>
      <c r="V20" s="2">
        <v>2020</v>
      </c>
      <c r="W20" s="264" t="s">
        <v>24</v>
      </c>
      <c r="X20" s="210">
        <v>2021</v>
      </c>
      <c r="Y20" s="265"/>
      <c r="Z20" s="210">
        <v>2022</v>
      </c>
      <c r="AA20" s="266"/>
      <c r="AB20" s="210">
        <v>2023</v>
      </c>
      <c r="AC20" s="266"/>
      <c r="AD20" s="210">
        <v>2024</v>
      </c>
      <c r="AE20" s="210"/>
      <c r="AF20" s="210">
        <v>2025</v>
      </c>
      <c r="AG20" s="210"/>
      <c r="AH20" s="2"/>
      <c r="AI20" s="267"/>
      <c r="AJ20" s="2"/>
      <c r="AK20" s="268" t="s">
        <v>405</v>
      </c>
    </row>
    <row r="21" spans="2:37" ht="409.6" thickBot="1" x14ac:dyDescent="0.3">
      <c r="B21" s="191">
        <v>17</v>
      </c>
      <c r="C21" s="201" t="s">
        <v>29</v>
      </c>
      <c r="D21" s="325" t="s">
        <v>634</v>
      </c>
      <c r="E21" s="120" t="s">
        <v>390</v>
      </c>
      <c r="F21" s="127" t="s">
        <v>391</v>
      </c>
      <c r="G21" s="327" t="s">
        <v>598</v>
      </c>
      <c r="H21" s="261" t="s">
        <v>629</v>
      </c>
      <c r="I21" s="329" t="s">
        <v>635</v>
      </c>
      <c r="J21" s="331" t="s">
        <v>635</v>
      </c>
      <c r="K21" s="331" t="s">
        <v>635</v>
      </c>
      <c r="L21" s="310" t="s">
        <v>636</v>
      </c>
      <c r="M21" s="312" t="s">
        <v>631</v>
      </c>
      <c r="N21" s="314" t="s">
        <v>631</v>
      </c>
      <c r="O21" s="269"/>
      <c r="P21" s="208" t="s">
        <v>20</v>
      </c>
      <c r="Q21" s="207" t="s">
        <v>398</v>
      </c>
      <c r="R21" s="269"/>
      <c r="S21" s="269"/>
      <c r="T21" s="269"/>
      <c r="U21" s="269"/>
      <c r="V21" s="269">
        <v>2020</v>
      </c>
      <c r="W21" s="269">
        <v>0</v>
      </c>
      <c r="X21" s="269">
        <v>2021</v>
      </c>
      <c r="Y21" s="269">
        <v>1</v>
      </c>
      <c r="Z21" s="269"/>
      <c r="AA21" s="270"/>
      <c r="AB21" s="269"/>
      <c r="AC21" s="270"/>
      <c r="AD21" s="269"/>
      <c r="AE21" s="269"/>
      <c r="AF21" s="269"/>
      <c r="AG21" s="269"/>
      <c r="AH21" s="269"/>
      <c r="AI21" s="271"/>
      <c r="AJ21" s="269"/>
      <c r="AK21" s="269"/>
    </row>
    <row r="22" spans="2:37" ht="409.6" thickBot="1" x14ac:dyDescent="0.3">
      <c r="B22" s="191">
        <v>18</v>
      </c>
      <c r="C22" s="201" t="s">
        <v>29</v>
      </c>
      <c r="D22" s="326"/>
      <c r="E22" s="120" t="s">
        <v>390</v>
      </c>
      <c r="F22" s="127" t="s">
        <v>391</v>
      </c>
      <c r="G22" s="328"/>
      <c r="H22" s="261"/>
      <c r="I22" s="330"/>
      <c r="J22" s="332"/>
      <c r="K22" s="332"/>
      <c r="L22" s="311"/>
      <c r="M22" s="313"/>
      <c r="N22" s="315"/>
      <c r="O22" s="269"/>
      <c r="P22" s="269"/>
      <c r="Q22" s="269"/>
      <c r="R22" s="269"/>
      <c r="S22" s="269"/>
      <c r="T22" s="269"/>
      <c r="U22" s="269"/>
      <c r="V22" s="269"/>
      <c r="W22" s="269"/>
      <c r="X22" s="269"/>
      <c r="Y22" s="269"/>
      <c r="Z22" s="269"/>
      <c r="AA22" s="270"/>
      <c r="AB22" s="269"/>
      <c r="AC22" s="270"/>
      <c r="AD22" s="269"/>
      <c r="AE22" s="269"/>
      <c r="AF22" s="269"/>
      <c r="AG22" s="269"/>
      <c r="AH22" s="269"/>
      <c r="AI22" s="271"/>
      <c r="AJ22" s="269"/>
      <c r="AK22" s="269"/>
    </row>
    <row r="23" spans="2:37" ht="409.6" thickBot="1" x14ac:dyDescent="0.3">
      <c r="B23" s="191">
        <v>19</v>
      </c>
      <c r="C23" s="201" t="s">
        <v>29</v>
      </c>
      <c r="D23" s="258" t="s">
        <v>637</v>
      </c>
      <c r="E23" s="120" t="s">
        <v>390</v>
      </c>
      <c r="F23" s="127" t="s">
        <v>391</v>
      </c>
      <c r="G23" s="272" t="s">
        <v>598</v>
      </c>
      <c r="H23" s="273" t="s">
        <v>629</v>
      </c>
      <c r="I23" s="273" t="s">
        <v>635</v>
      </c>
      <c r="J23" s="274" t="s">
        <v>635</v>
      </c>
      <c r="K23" s="274" t="s">
        <v>635</v>
      </c>
      <c r="L23" s="275" t="s">
        <v>636</v>
      </c>
      <c r="M23" s="276" t="s">
        <v>631</v>
      </c>
      <c r="N23" s="276" t="s">
        <v>631</v>
      </c>
      <c r="O23" s="269"/>
      <c r="P23" s="208" t="s">
        <v>20</v>
      </c>
      <c r="Q23" s="207" t="s">
        <v>398</v>
      </c>
      <c r="R23" s="269"/>
      <c r="S23" s="269"/>
      <c r="T23" s="269"/>
      <c r="U23" s="269"/>
      <c r="V23" s="269">
        <v>2020</v>
      </c>
      <c r="W23" s="269">
        <v>0</v>
      </c>
      <c r="X23" s="269">
        <v>2021</v>
      </c>
      <c r="Y23" s="2"/>
      <c r="Z23" s="269"/>
      <c r="AA23" s="270"/>
      <c r="AB23" s="269"/>
      <c r="AC23" s="270"/>
      <c r="AD23" s="269"/>
      <c r="AE23" s="269"/>
      <c r="AF23" s="269"/>
      <c r="AG23" s="269"/>
      <c r="AH23" s="269"/>
      <c r="AI23" s="271"/>
      <c r="AJ23" s="269"/>
      <c r="AK23" s="269"/>
    </row>
    <row r="24" spans="2:37" ht="409.6" thickBot="1" x14ac:dyDescent="0.3">
      <c r="B24" s="191">
        <v>20</v>
      </c>
      <c r="C24" s="201" t="s">
        <v>29</v>
      </c>
      <c r="D24" s="258" t="s">
        <v>638</v>
      </c>
      <c r="E24" s="120" t="s">
        <v>390</v>
      </c>
      <c r="F24" s="127" t="s">
        <v>391</v>
      </c>
      <c r="G24" s="272" t="s">
        <v>598</v>
      </c>
      <c r="H24" s="273" t="s">
        <v>629</v>
      </c>
      <c r="I24" s="273" t="s">
        <v>635</v>
      </c>
      <c r="J24" s="274" t="s">
        <v>635</v>
      </c>
      <c r="K24" s="277" t="s">
        <v>635</v>
      </c>
      <c r="L24" s="278" t="s">
        <v>636</v>
      </c>
      <c r="M24" s="206" t="s">
        <v>23</v>
      </c>
      <c r="N24" s="207" t="s">
        <v>23</v>
      </c>
      <c r="O24" s="208" t="s">
        <v>19</v>
      </c>
      <c r="P24" s="208" t="s">
        <v>20</v>
      </c>
      <c r="Q24" s="207" t="s">
        <v>398</v>
      </c>
      <c r="R24" s="269"/>
      <c r="S24" s="207" t="s">
        <v>399</v>
      </c>
      <c r="T24" s="207" t="s">
        <v>22</v>
      </c>
      <c r="U24" s="208" t="s">
        <v>415</v>
      </c>
      <c r="V24" s="269">
        <v>2020</v>
      </c>
      <c r="W24" s="264" t="s">
        <v>420</v>
      </c>
      <c r="X24" s="207">
        <v>2021</v>
      </c>
      <c r="Y24" s="265"/>
      <c r="Z24" s="207">
        <v>2022</v>
      </c>
      <c r="AA24" s="266"/>
      <c r="AB24" s="207">
        <v>2023</v>
      </c>
      <c r="AC24" s="266"/>
      <c r="AD24" s="207">
        <v>2024</v>
      </c>
      <c r="AE24" s="210"/>
      <c r="AF24" s="207">
        <v>2025</v>
      </c>
      <c r="AG24" s="210"/>
      <c r="AH24" s="269"/>
      <c r="AI24" s="271"/>
      <c r="AJ24" s="269"/>
      <c r="AK24" s="269"/>
    </row>
    <row r="25" spans="2:37" ht="409.5" x14ac:dyDescent="0.25">
      <c r="B25" s="191">
        <v>21</v>
      </c>
      <c r="C25" s="201" t="s">
        <v>29</v>
      </c>
      <c r="D25" s="233" t="s">
        <v>639</v>
      </c>
      <c r="E25" s="165" t="s">
        <v>390</v>
      </c>
      <c r="F25" s="234" t="s">
        <v>391</v>
      </c>
      <c r="G25" s="235" t="s">
        <v>598</v>
      </c>
      <c r="H25" s="279" t="s">
        <v>629</v>
      </c>
      <c r="I25" s="279" t="s">
        <v>640</v>
      </c>
      <c r="J25" s="280" t="s">
        <v>601</v>
      </c>
      <c r="K25" s="280" t="s">
        <v>601</v>
      </c>
      <c r="L25" s="236" t="s">
        <v>641</v>
      </c>
      <c r="M25" s="237" t="s">
        <v>23</v>
      </c>
      <c r="N25" s="238" t="s">
        <v>23</v>
      </c>
      <c r="O25" s="239" t="s">
        <v>19</v>
      </c>
      <c r="P25" s="239" t="s">
        <v>20</v>
      </c>
      <c r="Q25" s="238" t="s">
        <v>398</v>
      </c>
      <c r="R25" s="281"/>
      <c r="S25" s="281"/>
      <c r="T25" s="281"/>
      <c r="U25" s="239" t="s">
        <v>415</v>
      </c>
      <c r="V25" s="281">
        <v>2020</v>
      </c>
      <c r="W25" s="282">
        <v>0</v>
      </c>
      <c r="X25" s="283">
        <v>2021</v>
      </c>
      <c r="Y25" s="243">
        <v>61</v>
      </c>
      <c r="Z25" s="243">
        <v>2022</v>
      </c>
      <c r="AA25" s="244">
        <v>61</v>
      </c>
      <c r="AB25" s="243">
        <v>2023</v>
      </c>
      <c r="AC25" s="244">
        <v>61</v>
      </c>
      <c r="AD25" s="243">
        <v>2024</v>
      </c>
      <c r="AE25" s="243">
        <v>61</v>
      </c>
      <c r="AF25" s="243">
        <v>2025</v>
      </c>
      <c r="AG25" s="243">
        <v>61</v>
      </c>
      <c r="AH25" s="282"/>
      <c r="AI25" s="284"/>
      <c r="AJ25" s="241"/>
      <c r="AK25" s="240"/>
    </row>
    <row r="26" spans="2:37" ht="409.5" x14ac:dyDescent="0.25">
      <c r="B26" s="191">
        <v>22</v>
      </c>
      <c r="C26" s="201" t="s">
        <v>29</v>
      </c>
      <c r="D26" s="258" t="s">
        <v>642</v>
      </c>
      <c r="E26" s="259" t="s">
        <v>390</v>
      </c>
      <c r="F26" s="259" t="s">
        <v>391</v>
      </c>
      <c r="G26" s="285" t="s">
        <v>598</v>
      </c>
      <c r="H26" s="258" t="s">
        <v>629</v>
      </c>
      <c r="I26" s="258" t="s">
        <v>601</v>
      </c>
      <c r="J26" s="258" t="s">
        <v>601</v>
      </c>
      <c r="K26" s="258" t="s">
        <v>601</v>
      </c>
      <c r="L26" s="258" t="s">
        <v>643</v>
      </c>
      <c r="M26" s="258" t="s">
        <v>23</v>
      </c>
      <c r="N26" s="258" t="s">
        <v>23</v>
      </c>
      <c r="O26" s="286" t="s">
        <v>19</v>
      </c>
      <c r="P26" s="286" t="s">
        <v>20</v>
      </c>
      <c r="Q26" s="258" t="s">
        <v>398</v>
      </c>
      <c r="R26" s="2"/>
      <c r="S26" s="2"/>
      <c r="T26" s="2"/>
      <c r="U26" s="286" t="s">
        <v>415</v>
      </c>
      <c r="V26" s="2">
        <v>2020</v>
      </c>
      <c r="W26" s="2">
        <v>1</v>
      </c>
      <c r="X26" s="210">
        <v>2021</v>
      </c>
      <c r="Y26" s="287">
        <v>3</v>
      </c>
      <c r="Z26" s="210">
        <v>2022</v>
      </c>
      <c r="AA26" s="287">
        <v>4</v>
      </c>
      <c r="AB26" s="210">
        <v>2023</v>
      </c>
      <c r="AC26" s="287">
        <v>5</v>
      </c>
      <c r="AD26" s="210">
        <v>2024</v>
      </c>
      <c r="AE26" s="287">
        <v>7</v>
      </c>
      <c r="AF26" s="210">
        <v>2025</v>
      </c>
      <c r="AG26" s="210">
        <v>8</v>
      </c>
      <c r="AH26" s="2"/>
      <c r="AI26" s="267"/>
      <c r="AJ26" s="2"/>
      <c r="AK26" s="2"/>
    </row>
    <row r="27" spans="2:37" ht="409.5" x14ac:dyDescent="0.25">
      <c r="B27" s="191">
        <v>23</v>
      </c>
      <c r="C27" s="201" t="s">
        <v>29</v>
      </c>
      <c r="D27" s="288" t="s">
        <v>644</v>
      </c>
      <c r="E27" s="289" t="s">
        <v>390</v>
      </c>
      <c r="F27" s="289" t="s">
        <v>391</v>
      </c>
      <c r="G27" s="290" t="s">
        <v>598</v>
      </c>
      <c r="H27" s="288" t="s">
        <v>629</v>
      </c>
      <c r="I27" s="288" t="s">
        <v>601</v>
      </c>
      <c r="J27" s="288" t="s">
        <v>601</v>
      </c>
      <c r="K27" s="288" t="s">
        <v>601</v>
      </c>
      <c r="L27" s="291" t="s">
        <v>643</v>
      </c>
      <c r="M27" s="288" t="s">
        <v>23</v>
      </c>
      <c r="N27" s="288" t="s">
        <v>23</v>
      </c>
      <c r="O27" s="292" t="s">
        <v>19</v>
      </c>
      <c r="P27" s="292" t="s">
        <v>20</v>
      </c>
      <c r="Q27" s="288" t="s">
        <v>398</v>
      </c>
      <c r="R27" s="216"/>
      <c r="S27" s="216"/>
      <c r="T27" s="216"/>
      <c r="U27" s="292" t="s">
        <v>415</v>
      </c>
      <c r="V27" s="216">
        <v>2019</v>
      </c>
      <c r="W27" s="216">
        <v>23</v>
      </c>
      <c r="X27" s="216">
        <v>2021</v>
      </c>
      <c r="Y27" s="293">
        <v>26</v>
      </c>
      <c r="Z27" s="212">
        <v>2022</v>
      </c>
      <c r="AA27" s="213">
        <v>28</v>
      </c>
      <c r="AB27" s="212">
        <v>2023</v>
      </c>
      <c r="AC27" s="213">
        <v>30</v>
      </c>
      <c r="AD27" s="212">
        <v>2024</v>
      </c>
      <c r="AE27" s="212">
        <v>33</v>
      </c>
      <c r="AF27" s="212">
        <v>2025</v>
      </c>
      <c r="AG27" s="212">
        <v>35</v>
      </c>
      <c r="AH27" s="216"/>
      <c r="AI27" s="294"/>
      <c r="AJ27" s="216"/>
      <c r="AK27" s="295"/>
    </row>
    <row r="28" spans="2:37" ht="409.5" x14ac:dyDescent="0.25">
      <c r="B28" s="191">
        <v>24</v>
      </c>
      <c r="C28" s="201" t="s">
        <v>29</v>
      </c>
      <c r="D28" s="258" t="s">
        <v>645</v>
      </c>
      <c r="E28" s="259" t="s">
        <v>390</v>
      </c>
      <c r="F28" s="259" t="s">
        <v>391</v>
      </c>
      <c r="G28" s="285" t="s">
        <v>598</v>
      </c>
      <c r="H28" s="258" t="s">
        <v>629</v>
      </c>
      <c r="I28" s="258" t="s">
        <v>601</v>
      </c>
      <c r="J28" s="258" t="s">
        <v>601</v>
      </c>
      <c r="K28" s="258" t="s">
        <v>601</v>
      </c>
      <c r="L28" s="296" t="s">
        <v>646</v>
      </c>
      <c r="M28" s="258" t="s">
        <v>23</v>
      </c>
      <c r="N28" s="258" t="s">
        <v>23</v>
      </c>
      <c r="O28" s="286" t="s">
        <v>19</v>
      </c>
      <c r="P28" s="286" t="s">
        <v>20</v>
      </c>
      <c r="Q28" s="258" t="s">
        <v>398</v>
      </c>
      <c r="R28" s="2"/>
      <c r="S28" s="2"/>
      <c r="T28" s="2"/>
      <c r="U28" s="286" t="s">
        <v>415</v>
      </c>
      <c r="V28" s="2">
        <v>2020</v>
      </c>
      <c r="W28" s="2">
        <v>0</v>
      </c>
      <c r="X28" s="2">
        <v>2021</v>
      </c>
      <c r="Y28" s="213">
        <v>10</v>
      </c>
      <c r="Z28" s="212">
        <v>2022</v>
      </c>
      <c r="AA28" s="213">
        <v>45</v>
      </c>
      <c r="AB28" s="212">
        <v>2023</v>
      </c>
      <c r="AC28" s="213">
        <v>57</v>
      </c>
      <c r="AD28" s="212">
        <v>2024</v>
      </c>
      <c r="AE28" s="212">
        <v>61</v>
      </c>
      <c r="AF28" s="212">
        <v>2025</v>
      </c>
      <c r="AG28" s="212">
        <v>61</v>
      </c>
      <c r="AH28" s="2"/>
      <c r="AI28" s="267"/>
      <c r="AJ28" s="2"/>
      <c r="AK28" s="269"/>
    </row>
    <row r="29" spans="2:37" ht="409.5" x14ac:dyDescent="0.25">
      <c r="B29" s="191">
        <v>25</v>
      </c>
      <c r="C29" s="201" t="s">
        <v>29</v>
      </c>
      <c r="D29" s="258" t="s">
        <v>647</v>
      </c>
      <c r="E29" s="259" t="s">
        <v>390</v>
      </c>
      <c r="F29" s="259" t="s">
        <v>391</v>
      </c>
      <c r="G29" s="285" t="s">
        <v>598</v>
      </c>
      <c r="H29" s="258" t="s">
        <v>629</v>
      </c>
      <c r="I29" s="264" t="s">
        <v>640</v>
      </c>
      <c r="J29" s="258" t="s">
        <v>648</v>
      </c>
      <c r="K29" s="264" t="s">
        <v>649</v>
      </c>
      <c r="L29" s="297" t="s">
        <v>650</v>
      </c>
      <c r="M29" s="258" t="s">
        <v>23</v>
      </c>
      <c r="N29" s="258" t="s">
        <v>23</v>
      </c>
      <c r="O29" s="286" t="s">
        <v>19</v>
      </c>
      <c r="P29" s="286" t="s">
        <v>20</v>
      </c>
      <c r="Q29" s="258" t="s">
        <v>398</v>
      </c>
      <c r="R29" s="2"/>
      <c r="S29" s="207" t="s">
        <v>399</v>
      </c>
      <c r="T29" s="207" t="s">
        <v>22</v>
      </c>
      <c r="U29" s="286" t="s">
        <v>415</v>
      </c>
      <c r="V29" s="2">
        <v>2020</v>
      </c>
      <c r="W29" s="2">
        <v>0</v>
      </c>
      <c r="X29" s="2">
        <v>2021</v>
      </c>
      <c r="Y29" s="212">
        <v>30</v>
      </c>
      <c r="Z29" s="212">
        <v>2022</v>
      </c>
      <c r="AA29" s="213">
        <v>35</v>
      </c>
      <c r="AB29" s="212">
        <v>2023</v>
      </c>
      <c r="AC29" s="213">
        <v>45</v>
      </c>
      <c r="AD29" s="212">
        <v>2024</v>
      </c>
      <c r="AE29" s="212">
        <v>55</v>
      </c>
      <c r="AF29" s="212">
        <v>2025</v>
      </c>
      <c r="AG29" s="212">
        <v>65</v>
      </c>
      <c r="AH29" s="2"/>
      <c r="AI29" s="267"/>
      <c r="AJ29" s="2"/>
      <c r="AK29" s="269"/>
    </row>
  </sheetData>
  <mergeCells count="13">
    <mergeCell ref="R4:T4"/>
    <mergeCell ref="V4:W4"/>
    <mergeCell ref="X4:AG4"/>
    <mergeCell ref="D21:D22"/>
    <mergeCell ref="G21:G22"/>
    <mergeCell ref="I21:I22"/>
    <mergeCell ref="J21:J22"/>
    <mergeCell ref="K21:K22"/>
    <mergeCell ref="L21:L22"/>
    <mergeCell ref="M21:M22"/>
    <mergeCell ref="N21:N22"/>
    <mergeCell ref="J4:K4"/>
    <mergeCell ref="M4:N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9"/>
  <sheetViews>
    <sheetView tabSelected="1" topLeftCell="F1" workbookViewId="0">
      <selection activeCell="L19" sqref="L19:O19"/>
    </sheetView>
  </sheetViews>
  <sheetFormatPr defaultRowHeight="15" x14ac:dyDescent="0.25"/>
  <cols>
    <col min="2" max="2" width="4.28515625" customWidth="1"/>
  </cols>
  <sheetData>
    <row r="2" spans="2:37" x14ac:dyDescent="0.25">
      <c r="C2" s="333">
        <v>1</v>
      </c>
      <c r="D2" s="334">
        <v>2</v>
      </c>
      <c r="E2" s="333">
        <v>3</v>
      </c>
      <c r="F2" s="333">
        <v>4</v>
      </c>
      <c r="G2" s="333">
        <v>5</v>
      </c>
      <c r="H2" s="334">
        <v>6</v>
      </c>
      <c r="I2" s="335">
        <v>7</v>
      </c>
      <c r="J2" s="36">
        <v>8</v>
      </c>
      <c r="K2" s="1">
        <v>9</v>
      </c>
      <c r="L2" s="336">
        <v>10</v>
      </c>
      <c r="M2" s="30">
        <v>11</v>
      </c>
      <c r="N2" s="30">
        <v>12</v>
      </c>
      <c r="O2" s="30">
        <v>13</v>
      </c>
      <c r="P2" s="30">
        <v>14</v>
      </c>
      <c r="Q2" s="30">
        <v>15</v>
      </c>
      <c r="R2" s="30">
        <v>16</v>
      </c>
      <c r="S2" s="30">
        <v>17</v>
      </c>
      <c r="T2" s="30">
        <v>18</v>
      </c>
      <c r="U2" s="1">
        <v>19</v>
      </c>
      <c r="V2" s="36">
        <v>20</v>
      </c>
      <c r="W2" s="337">
        <v>21</v>
      </c>
      <c r="X2" s="1">
        <v>22</v>
      </c>
      <c r="Y2" s="1">
        <v>23</v>
      </c>
      <c r="Z2" s="1">
        <v>24</v>
      </c>
      <c r="AA2" s="1"/>
      <c r="AB2" s="1"/>
      <c r="AC2" s="1"/>
      <c r="AD2" s="1"/>
      <c r="AE2" s="1"/>
      <c r="AF2" s="1"/>
      <c r="AG2" s="1"/>
      <c r="AH2" s="1">
        <v>25</v>
      </c>
      <c r="AI2" s="1">
        <v>26</v>
      </c>
      <c r="AJ2" s="1">
        <v>27</v>
      </c>
      <c r="AK2" s="1">
        <v>28</v>
      </c>
    </row>
    <row r="3" spans="2:37" ht="114.75" x14ac:dyDescent="0.25">
      <c r="B3" s="187" t="s">
        <v>596</v>
      </c>
      <c r="C3" s="196" t="s">
        <v>0</v>
      </c>
      <c r="D3" s="338" t="s">
        <v>1</v>
      </c>
      <c r="E3" s="196" t="s">
        <v>2</v>
      </c>
      <c r="F3" s="196" t="s">
        <v>3</v>
      </c>
      <c r="G3" s="196" t="s">
        <v>652</v>
      </c>
      <c r="H3" s="196" t="s">
        <v>4</v>
      </c>
      <c r="I3" s="197" t="s">
        <v>5</v>
      </c>
      <c r="J3" s="316" t="s">
        <v>6</v>
      </c>
      <c r="K3" s="317"/>
      <c r="L3" s="198" t="s">
        <v>7</v>
      </c>
      <c r="M3" s="339" t="s">
        <v>8</v>
      </c>
      <c r="N3" s="340"/>
      <c r="O3" s="341" t="s">
        <v>30</v>
      </c>
      <c r="P3" s="341" t="s">
        <v>31</v>
      </c>
      <c r="Q3" s="341" t="s">
        <v>9</v>
      </c>
      <c r="R3" s="339" t="s">
        <v>10</v>
      </c>
      <c r="S3" s="342"/>
      <c r="T3" s="340"/>
      <c r="U3" s="115" t="s">
        <v>11</v>
      </c>
      <c r="V3" s="376" t="s">
        <v>12</v>
      </c>
      <c r="W3" s="317"/>
      <c r="X3" s="376" t="s">
        <v>13</v>
      </c>
      <c r="Y3" s="377"/>
      <c r="Z3" s="377"/>
      <c r="AA3" s="377"/>
      <c r="AB3" s="377"/>
      <c r="AC3" s="377"/>
      <c r="AD3" s="377"/>
      <c r="AE3" s="377"/>
      <c r="AF3" s="377"/>
      <c r="AG3" s="378"/>
      <c r="AH3" s="115" t="s">
        <v>14</v>
      </c>
      <c r="AI3" s="116" t="s">
        <v>15</v>
      </c>
      <c r="AJ3" s="115" t="s">
        <v>653</v>
      </c>
      <c r="AK3" s="115" t="s">
        <v>654</v>
      </c>
    </row>
    <row r="4" spans="2:37" ht="409.5" x14ac:dyDescent="0.25">
      <c r="B4" s="363">
        <v>1</v>
      </c>
      <c r="C4" s="222" t="s">
        <v>29</v>
      </c>
      <c r="D4" s="221" t="s">
        <v>655</v>
      </c>
      <c r="E4" s="222" t="s">
        <v>656</v>
      </c>
      <c r="F4" s="343" t="s">
        <v>657</v>
      </c>
      <c r="G4" s="344" t="s">
        <v>658</v>
      </c>
      <c r="H4" s="344" t="s">
        <v>659</v>
      </c>
      <c r="I4" s="221" t="s">
        <v>33</v>
      </c>
      <c r="J4" s="204" t="s">
        <v>660</v>
      </c>
      <c r="K4" s="204" t="s">
        <v>33</v>
      </c>
      <c r="L4" s="204" t="s">
        <v>661</v>
      </c>
      <c r="M4" s="345" t="s">
        <v>23</v>
      </c>
      <c r="N4" s="346" t="s">
        <v>23</v>
      </c>
      <c r="O4" s="346" t="s">
        <v>19</v>
      </c>
      <c r="P4" s="346" t="s">
        <v>20</v>
      </c>
      <c r="Q4" s="346"/>
      <c r="R4" s="347" t="s">
        <v>24</v>
      </c>
      <c r="S4" s="347" t="s">
        <v>24</v>
      </c>
      <c r="T4" s="347" t="s">
        <v>24</v>
      </c>
      <c r="U4" s="366" t="s">
        <v>415</v>
      </c>
      <c r="V4" s="222">
        <v>2021</v>
      </c>
      <c r="W4" s="72" t="s">
        <v>662</v>
      </c>
      <c r="X4" s="222">
        <v>2021</v>
      </c>
      <c r="Y4" s="379">
        <v>1</v>
      </c>
      <c r="Z4" s="222">
        <v>2022</v>
      </c>
      <c r="AA4" s="379">
        <v>1</v>
      </c>
      <c r="AB4" s="222">
        <v>2023</v>
      </c>
      <c r="AC4" s="379">
        <v>1</v>
      </c>
      <c r="AD4" s="222">
        <v>2024</v>
      </c>
      <c r="AE4" s="379">
        <v>1</v>
      </c>
      <c r="AF4" s="222">
        <v>2025</v>
      </c>
      <c r="AG4" s="379">
        <v>1</v>
      </c>
      <c r="AH4" s="370">
        <v>1</v>
      </c>
      <c r="AI4" s="207" t="s">
        <v>662</v>
      </c>
      <c r="AJ4" s="207" t="s">
        <v>663</v>
      </c>
      <c r="AK4" s="207"/>
    </row>
    <row r="5" spans="2:37" ht="409.5" x14ac:dyDescent="0.25">
      <c r="B5" s="363">
        <v>2</v>
      </c>
      <c r="C5" s="222" t="s">
        <v>29</v>
      </c>
      <c r="D5" s="221" t="s">
        <v>664</v>
      </c>
      <c r="E5" s="222" t="s">
        <v>656</v>
      </c>
      <c r="F5" s="343" t="s">
        <v>657</v>
      </c>
      <c r="G5" s="344" t="s">
        <v>658</v>
      </c>
      <c r="H5" s="344" t="s">
        <v>659</v>
      </c>
      <c r="I5" s="221" t="s">
        <v>665</v>
      </c>
      <c r="J5" s="204" t="s">
        <v>666</v>
      </c>
      <c r="K5" s="204" t="s">
        <v>33</v>
      </c>
      <c r="L5" s="204" t="s">
        <v>667</v>
      </c>
      <c r="M5" s="345" t="s">
        <v>23</v>
      </c>
      <c r="N5" s="346" t="s">
        <v>23</v>
      </c>
      <c r="O5" s="346" t="s">
        <v>19</v>
      </c>
      <c r="P5" s="346" t="s">
        <v>20</v>
      </c>
      <c r="Q5" s="346"/>
      <c r="R5" s="347" t="s">
        <v>24</v>
      </c>
      <c r="S5" s="347" t="s">
        <v>24</v>
      </c>
      <c r="T5" s="347" t="s">
        <v>24</v>
      </c>
      <c r="U5" s="366" t="s">
        <v>415</v>
      </c>
      <c r="V5" s="222">
        <v>2021</v>
      </c>
      <c r="W5" s="364" t="s">
        <v>662</v>
      </c>
      <c r="X5" s="222">
        <v>2021</v>
      </c>
      <c r="Y5" s="379">
        <v>0</v>
      </c>
      <c r="Z5" s="222">
        <v>2022</v>
      </c>
      <c r="AA5" s="379">
        <v>0.25</v>
      </c>
      <c r="AB5" s="222">
        <v>2023</v>
      </c>
      <c r="AC5" s="379">
        <v>0.5</v>
      </c>
      <c r="AD5" s="222">
        <v>2024</v>
      </c>
      <c r="AE5" s="379">
        <v>0.75</v>
      </c>
      <c r="AF5" s="222">
        <v>2025</v>
      </c>
      <c r="AG5" s="379">
        <v>1</v>
      </c>
      <c r="AH5" s="371">
        <v>1</v>
      </c>
      <c r="AI5" s="348" t="s">
        <v>662</v>
      </c>
      <c r="AJ5" s="207" t="s">
        <v>663</v>
      </c>
      <c r="AK5" s="183"/>
    </row>
    <row r="6" spans="2:37" ht="409.5" x14ac:dyDescent="0.25">
      <c r="B6" s="363">
        <v>4</v>
      </c>
      <c r="C6" s="222" t="s">
        <v>29</v>
      </c>
      <c r="D6" s="221" t="s">
        <v>668</v>
      </c>
      <c r="E6" s="222" t="s">
        <v>656</v>
      </c>
      <c r="F6" s="343" t="s">
        <v>657</v>
      </c>
      <c r="G6" s="344" t="s">
        <v>658</v>
      </c>
      <c r="H6" s="344" t="s">
        <v>659</v>
      </c>
      <c r="I6" s="349" t="s">
        <v>669</v>
      </c>
      <c r="J6" s="221" t="s">
        <v>670</v>
      </c>
      <c r="K6" s="221" t="s">
        <v>670</v>
      </c>
      <c r="L6" s="221" t="s">
        <v>671</v>
      </c>
      <c r="M6" s="345" t="s">
        <v>23</v>
      </c>
      <c r="N6" s="346" t="s">
        <v>23</v>
      </c>
      <c r="O6" s="346" t="s">
        <v>19</v>
      </c>
      <c r="P6" s="346" t="s">
        <v>20</v>
      </c>
      <c r="Q6" s="346"/>
      <c r="R6" s="347" t="s">
        <v>24</v>
      </c>
      <c r="S6" s="347" t="s">
        <v>24</v>
      </c>
      <c r="T6" s="347" t="s">
        <v>24</v>
      </c>
      <c r="U6" s="366" t="s">
        <v>415</v>
      </c>
      <c r="V6" s="365">
        <v>2021</v>
      </c>
      <c r="W6" s="182">
        <v>0</v>
      </c>
      <c r="X6" s="222">
        <v>2021</v>
      </c>
      <c r="Y6" s="379" t="s">
        <v>662</v>
      </c>
      <c r="Z6" s="222">
        <v>2022</v>
      </c>
      <c r="AA6" s="379">
        <v>1</v>
      </c>
      <c r="AB6" s="222">
        <v>2023</v>
      </c>
      <c r="AC6" s="379" t="s">
        <v>662</v>
      </c>
      <c r="AD6" s="222">
        <v>2024</v>
      </c>
      <c r="AE6" s="222" t="s">
        <v>662</v>
      </c>
      <c r="AF6" s="222">
        <v>2025</v>
      </c>
      <c r="AG6" s="222" t="s">
        <v>662</v>
      </c>
      <c r="AH6" s="371">
        <v>1</v>
      </c>
      <c r="AI6" s="225">
        <v>0</v>
      </c>
      <c r="AJ6" s="207" t="s">
        <v>663</v>
      </c>
      <c r="AK6" s="183"/>
    </row>
    <row r="7" spans="2:37" ht="409.6" x14ac:dyDescent="0.25">
      <c r="B7" s="363">
        <v>5</v>
      </c>
      <c r="C7" s="222" t="s">
        <v>29</v>
      </c>
      <c r="D7" s="221" t="s">
        <v>672</v>
      </c>
      <c r="E7" s="222" t="s">
        <v>656</v>
      </c>
      <c r="F7" s="343" t="s">
        <v>657</v>
      </c>
      <c r="G7" s="344" t="s">
        <v>658</v>
      </c>
      <c r="H7" s="344" t="s">
        <v>659</v>
      </c>
      <c r="I7" s="349" t="s">
        <v>673</v>
      </c>
      <c r="J7" s="349" t="s">
        <v>660</v>
      </c>
      <c r="K7" s="221" t="s">
        <v>674</v>
      </c>
      <c r="L7" s="350" t="s">
        <v>675</v>
      </c>
      <c r="M7" s="345" t="s">
        <v>23</v>
      </c>
      <c r="N7" s="346" t="s">
        <v>23</v>
      </c>
      <c r="O7" s="346" t="s">
        <v>19</v>
      </c>
      <c r="P7" s="346" t="s">
        <v>20</v>
      </c>
      <c r="Q7" s="346"/>
      <c r="R7" s="347" t="s">
        <v>24</v>
      </c>
      <c r="S7" s="347" t="s">
        <v>24</v>
      </c>
      <c r="T7" s="347" t="s">
        <v>24</v>
      </c>
      <c r="U7" s="366" t="s">
        <v>415</v>
      </c>
      <c r="V7" s="365">
        <v>2021</v>
      </c>
      <c r="W7" s="364" t="s">
        <v>662</v>
      </c>
      <c r="X7" s="222">
        <v>2021</v>
      </c>
      <c r="Y7" s="379">
        <v>1</v>
      </c>
      <c r="Z7" s="222">
        <v>2022</v>
      </c>
      <c r="AA7" s="379">
        <v>1</v>
      </c>
      <c r="AB7" s="222">
        <v>2023</v>
      </c>
      <c r="AC7" s="379">
        <v>1</v>
      </c>
      <c r="AD7" s="222">
        <v>2024</v>
      </c>
      <c r="AE7" s="379">
        <v>1</v>
      </c>
      <c r="AF7" s="222">
        <v>2025</v>
      </c>
      <c r="AG7" s="379">
        <v>1</v>
      </c>
      <c r="AH7" s="372">
        <v>1</v>
      </c>
      <c r="AI7" s="185" t="s">
        <v>662</v>
      </c>
      <c r="AJ7" s="207" t="s">
        <v>663</v>
      </c>
      <c r="AK7" s="183"/>
    </row>
    <row r="8" spans="2:37" ht="409.5" x14ac:dyDescent="0.25">
      <c r="B8" s="363">
        <v>6</v>
      </c>
      <c r="C8" s="222" t="s">
        <v>29</v>
      </c>
      <c r="D8" s="221" t="s">
        <v>676</v>
      </c>
      <c r="E8" s="222" t="s">
        <v>656</v>
      </c>
      <c r="F8" s="343" t="s">
        <v>657</v>
      </c>
      <c r="G8" s="344" t="s">
        <v>658</v>
      </c>
      <c r="H8" s="344" t="s">
        <v>677</v>
      </c>
      <c r="I8" s="351" t="s">
        <v>678</v>
      </c>
      <c r="J8" s="348" t="s">
        <v>679</v>
      </c>
      <c r="K8" s="351" t="s">
        <v>680</v>
      </c>
      <c r="L8" s="352" t="s">
        <v>681</v>
      </c>
      <c r="M8" s="353" t="s">
        <v>23</v>
      </c>
      <c r="N8" s="353" t="s">
        <v>23</v>
      </c>
      <c r="O8" s="353" t="s">
        <v>19</v>
      </c>
      <c r="P8" s="353" t="s">
        <v>20</v>
      </c>
      <c r="Q8" s="354"/>
      <c r="R8" s="353" t="s">
        <v>24</v>
      </c>
      <c r="S8" s="353" t="s">
        <v>682</v>
      </c>
      <c r="T8" s="353" t="s">
        <v>24</v>
      </c>
      <c r="U8" s="218"/>
      <c r="V8" s="365">
        <v>2021</v>
      </c>
      <c r="W8" s="364" t="s">
        <v>662</v>
      </c>
      <c r="X8" s="222">
        <v>2021</v>
      </c>
      <c r="Y8" s="379" t="s">
        <v>683</v>
      </c>
      <c r="Z8" s="222">
        <v>2022</v>
      </c>
      <c r="AA8" s="379" t="s">
        <v>684</v>
      </c>
      <c r="AB8" s="222">
        <v>2023</v>
      </c>
      <c r="AC8" s="379" t="s">
        <v>684</v>
      </c>
      <c r="AD8" s="222">
        <v>2024</v>
      </c>
      <c r="AE8" s="222" t="s">
        <v>684</v>
      </c>
      <c r="AF8" s="222">
        <v>2025</v>
      </c>
      <c r="AG8" s="222" t="s">
        <v>684</v>
      </c>
      <c r="AH8" s="373" t="s">
        <v>685</v>
      </c>
      <c r="AI8" s="348" t="s">
        <v>662</v>
      </c>
      <c r="AJ8" s="207" t="s">
        <v>663</v>
      </c>
      <c r="AK8" s="183"/>
    </row>
    <row r="9" spans="2:37" ht="409.5" x14ac:dyDescent="0.25">
      <c r="B9" s="363">
        <v>7</v>
      </c>
      <c r="C9" s="222" t="s">
        <v>29</v>
      </c>
      <c r="D9" s="221" t="s">
        <v>686</v>
      </c>
      <c r="E9" s="222" t="s">
        <v>656</v>
      </c>
      <c r="F9" s="343" t="s">
        <v>657</v>
      </c>
      <c r="G9" s="344" t="s">
        <v>658</v>
      </c>
      <c r="H9" s="344" t="s">
        <v>677</v>
      </c>
      <c r="I9" s="351" t="s">
        <v>687</v>
      </c>
      <c r="J9" s="348" t="s">
        <v>688</v>
      </c>
      <c r="K9" s="185" t="s">
        <v>689</v>
      </c>
      <c r="L9" s="352" t="s">
        <v>690</v>
      </c>
      <c r="M9" s="346" t="s">
        <v>23</v>
      </c>
      <c r="N9" s="346" t="s">
        <v>23</v>
      </c>
      <c r="O9" s="353" t="s">
        <v>19</v>
      </c>
      <c r="P9" s="353" t="s">
        <v>20</v>
      </c>
      <c r="Q9" s="354"/>
      <c r="R9" s="353" t="s">
        <v>24</v>
      </c>
      <c r="S9" s="353" t="s">
        <v>24</v>
      </c>
      <c r="T9" s="353" t="s">
        <v>24</v>
      </c>
      <c r="U9" s="218"/>
      <c r="V9" s="365">
        <v>2021</v>
      </c>
      <c r="W9" s="364" t="s">
        <v>662</v>
      </c>
      <c r="X9" s="222">
        <v>2021</v>
      </c>
      <c r="Y9" s="379">
        <v>1</v>
      </c>
      <c r="Z9" s="222">
        <v>2022</v>
      </c>
      <c r="AA9" s="379">
        <v>1</v>
      </c>
      <c r="AB9" s="222">
        <v>2023</v>
      </c>
      <c r="AC9" s="379">
        <v>1</v>
      </c>
      <c r="AD9" s="222">
        <v>2024</v>
      </c>
      <c r="AE9" s="379">
        <v>1</v>
      </c>
      <c r="AF9" s="222">
        <v>2025</v>
      </c>
      <c r="AG9" s="379">
        <v>1</v>
      </c>
      <c r="AH9" s="371">
        <v>1</v>
      </c>
      <c r="AI9" s="348" t="s">
        <v>662</v>
      </c>
      <c r="AJ9" s="207" t="s">
        <v>663</v>
      </c>
      <c r="AK9" s="183"/>
    </row>
    <row r="10" spans="2:37" ht="409.5" x14ac:dyDescent="0.25">
      <c r="B10" s="363">
        <v>8</v>
      </c>
      <c r="C10" s="222" t="s">
        <v>29</v>
      </c>
      <c r="D10" s="221" t="s">
        <v>691</v>
      </c>
      <c r="E10" s="222" t="s">
        <v>656</v>
      </c>
      <c r="F10" s="343" t="s">
        <v>657</v>
      </c>
      <c r="G10" s="344" t="s">
        <v>658</v>
      </c>
      <c r="H10" s="344" t="s">
        <v>677</v>
      </c>
      <c r="I10" s="351" t="s">
        <v>692</v>
      </c>
      <c r="J10" s="351" t="s">
        <v>693</v>
      </c>
      <c r="K10" s="351" t="s">
        <v>680</v>
      </c>
      <c r="L10" s="352" t="s">
        <v>694</v>
      </c>
      <c r="M10" s="346" t="s">
        <v>23</v>
      </c>
      <c r="N10" s="346" t="s">
        <v>23</v>
      </c>
      <c r="O10" s="353" t="s">
        <v>19</v>
      </c>
      <c r="P10" s="353" t="s">
        <v>20</v>
      </c>
      <c r="Q10" s="354"/>
      <c r="R10" s="353" t="s">
        <v>24</v>
      </c>
      <c r="S10" s="353" t="s">
        <v>682</v>
      </c>
      <c r="T10" s="353" t="s">
        <v>24</v>
      </c>
      <c r="U10" s="218"/>
      <c r="V10" s="365">
        <v>2021</v>
      </c>
      <c r="W10" s="364" t="s">
        <v>662</v>
      </c>
      <c r="X10" s="222">
        <v>2021</v>
      </c>
      <c r="Y10" s="379" t="s">
        <v>695</v>
      </c>
      <c r="Z10" s="222">
        <v>2022</v>
      </c>
      <c r="AA10" s="379" t="s">
        <v>695</v>
      </c>
      <c r="AB10" s="222">
        <v>2023</v>
      </c>
      <c r="AC10" s="379" t="s">
        <v>695</v>
      </c>
      <c r="AD10" s="222">
        <v>2024</v>
      </c>
      <c r="AE10" s="222" t="s">
        <v>695</v>
      </c>
      <c r="AF10" s="222">
        <v>2025</v>
      </c>
      <c r="AG10" s="222" t="s">
        <v>695</v>
      </c>
      <c r="AH10" s="374" t="s">
        <v>696</v>
      </c>
      <c r="AI10" s="348" t="s">
        <v>662</v>
      </c>
      <c r="AJ10" s="207" t="s">
        <v>663</v>
      </c>
      <c r="AK10" s="183"/>
    </row>
    <row r="11" spans="2:37" ht="409.5" x14ac:dyDescent="0.25">
      <c r="B11" s="363">
        <v>9</v>
      </c>
      <c r="C11" s="222" t="s">
        <v>29</v>
      </c>
      <c r="D11" s="221" t="s">
        <v>697</v>
      </c>
      <c r="E11" s="222" t="s">
        <v>656</v>
      </c>
      <c r="F11" s="343" t="s">
        <v>657</v>
      </c>
      <c r="G11" s="344" t="s">
        <v>658</v>
      </c>
      <c r="H11" s="344" t="s">
        <v>698</v>
      </c>
      <c r="I11" s="351" t="s">
        <v>699</v>
      </c>
      <c r="J11" s="348" t="s">
        <v>700</v>
      </c>
      <c r="K11" s="348" t="s">
        <v>700</v>
      </c>
      <c r="L11" s="355" t="s">
        <v>701</v>
      </c>
      <c r="M11" s="346" t="s">
        <v>23</v>
      </c>
      <c r="N11" s="346" t="s">
        <v>23</v>
      </c>
      <c r="O11" s="353" t="s">
        <v>19</v>
      </c>
      <c r="P11" s="353" t="s">
        <v>20</v>
      </c>
      <c r="Q11" s="354"/>
      <c r="R11" s="353" t="s">
        <v>21</v>
      </c>
      <c r="S11" s="353" t="s">
        <v>702</v>
      </c>
      <c r="T11" s="353" t="s">
        <v>22</v>
      </c>
      <c r="U11" s="367"/>
      <c r="V11" s="365">
        <v>2021</v>
      </c>
      <c r="W11" s="359" t="s">
        <v>662</v>
      </c>
      <c r="X11" s="222">
        <v>2021</v>
      </c>
      <c r="Y11" s="379">
        <v>0.05</v>
      </c>
      <c r="Z11" s="222">
        <v>2022</v>
      </c>
      <c r="AA11" s="379">
        <v>0.1</v>
      </c>
      <c r="AB11" s="222">
        <v>2023</v>
      </c>
      <c r="AC11" s="379">
        <v>0.15</v>
      </c>
      <c r="AD11" s="222">
        <v>2024</v>
      </c>
      <c r="AE11" s="379">
        <v>0.2</v>
      </c>
      <c r="AF11" s="379">
        <v>0.25</v>
      </c>
      <c r="AG11" s="222"/>
      <c r="AH11" s="374" t="s">
        <v>703</v>
      </c>
      <c r="AI11" s="348" t="s">
        <v>662</v>
      </c>
      <c r="AJ11" s="207" t="s">
        <v>663</v>
      </c>
      <c r="AK11" s="183"/>
    </row>
    <row r="12" spans="2:37" ht="409.5" x14ac:dyDescent="0.25">
      <c r="B12" s="363">
        <v>10</v>
      </c>
      <c r="C12" s="222" t="s">
        <v>29</v>
      </c>
      <c r="D12" s="221" t="s">
        <v>704</v>
      </c>
      <c r="E12" s="222" t="s">
        <v>656</v>
      </c>
      <c r="F12" s="343" t="s">
        <v>657</v>
      </c>
      <c r="G12" s="344" t="s">
        <v>658</v>
      </c>
      <c r="H12" s="344" t="s">
        <v>698</v>
      </c>
      <c r="I12" s="351" t="s">
        <v>699</v>
      </c>
      <c r="J12" s="348" t="s">
        <v>700</v>
      </c>
      <c r="K12" s="348" t="s">
        <v>700</v>
      </c>
      <c r="L12" s="355" t="s">
        <v>701</v>
      </c>
      <c r="M12" s="346" t="s">
        <v>23</v>
      </c>
      <c r="N12" s="346" t="s">
        <v>23</v>
      </c>
      <c r="O12" s="353" t="s">
        <v>19</v>
      </c>
      <c r="P12" s="353" t="s">
        <v>20</v>
      </c>
      <c r="Q12" s="354"/>
      <c r="R12" s="353" t="s">
        <v>21</v>
      </c>
      <c r="S12" s="353" t="s">
        <v>702</v>
      </c>
      <c r="T12" s="353" t="s">
        <v>22</v>
      </c>
      <c r="U12" s="367"/>
      <c r="V12" s="365">
        <v>2021</v>
      </c>
      <c r="W12" s="359" t="s">
        <v>662</v>
      </c>
      <c r="X12" s="222">
        <v>2021</v>
      </c>
      <c r="Y12" s="379">
        <v>1</v>
      </c>
      <c r="Z12" s="222">
        <v>2022</v>
      </c>
      <c r="AA12" s="379">
        <v>1</v>
      </c>
      <c r="AB12" s="222">
        <v>2023</v>
      </c>
      <c r="AC12" s="379">
        <v>1</v>
      </c>
      <c r="AD12" s="222">
        <v>2024</v>
      </c>
      <c r="AE12" s="379">
        <v>1</v>
      </c>
      <c r="AF12" s="222">
        <v>2025</v>
      </c>
      <c r="AG12" s="379">
        <v>1</v>
      </c>
      <c r="AH12" s="371">
        <v>1</v>
      </c>
      <c r="AI12" s="348" t="s">
        <v>662</v>
      </c>
      <c r="AJ12" s="207" t="s">
        <v>663</v>
      </c>
      <c r="AK12" s="183"/>
    </row>
    <row r="13" spans="2:37" ht="409.5" x14ac:dyDescent="0.25">
      <c r="B13" s="363">
        <v>11</v>
      </c>
      <c r="C13" s="222" t="s">
        <v>29</v>
      </c>
      <c r="D13" s="356" t="s">
        <v>705</v>
      </c>
      <c r="E13" s="222" t="s">
        <v>656</v>
      </c>
      <c r="F13" s="343" t="s">
        <v>657</v>
      </c>
      <c r="G13" s="344" t="s">
        <v>658</v>
      </c>
      <c r="H13" s="357" t="s">
        <v>698</v>
      </c>
      <c r="I13" s="358" t="s">
        <v>706</v>
      </c>
      <c r="J13" s="358" t="s">
        <v>707</v>
      </c>
      <c r="K13" s="359" t="s">
        <v>708</v>
      </c>
      <c r="L13" s="360" t="s">
        <v>709</v>
      </c>
      <c r="M13" s="346" t="s">
        <v>23</v>
      </c>
      <c r="N13" s="346" t="s">
        <v>23</v>
      </c>
      <c r="O13" s="361" t="s">
        <v>19</v>
      </c>
      <c r="P13" s="361" t="s">
        <v>20</v>
      </c>
      <c r="Q13" s="362"/>
      <c r="R13" s="361" t="s">
        <v>21</v>
      </c>
      <c r="S13" s="361" t="s">
        <v>702</v>
      </c>
      <c r="T13" s="361" t="s">
        <v>22</v>
      </c>
      <c r="U13" s="368"/>
      <c r="V13" s="365">
        <v>2021</v>
      </c>
      <c r="W13" s="359" t="s">
        <v>662</v>
      </c>
      <c r="X13" s="222">
        <v>2021</v>
      </c>
      <c r="Y13" s="379">
        <v>1</v>
      </c>
      <c r="Z13" s="222">
        <v>2022</v>
      </c>
      <c r="AA13" s="379">
        <v>1</v>
      </c>
      <c r="AB13" s="222">
        <v>2023</v>
      </c>
      <c r="AC13" s="379">
        <v>1</v>
      </c>
      <c r="AD13" s="222">
        <v>2024</v>
      </c>
      <c r="AE13" s="379">
        <v>1</v>
      </c>
      <c r="AF13" s="222">
        <v>2025</v>
      </c>
      <c r="AG13" s="379">
        <v>1</v>
      </c>
      <c r="AH13" s="375">
        <v>1</v>
      </c>
      <c r="AI13" s="359" t="s">
        <v>662</v>
      </c>
      <c r="AJ13" s="207" t="s">
        <v>663</v>
      </c>
      <c r="AK13" s="182"/>
    </row>
    <row r="14" spans="2:37" ht="409.5" x14ac:dyDescent="0.25">
      <c r="B14" s="363">
        <v>12</v>
      </c>
      <c r="C14" s="222" t="s">
        <v>29</v>
      </c>
      <c r="D14" s="221" t="s">
        <v>710</v>
      </c>
      <c r="E14" s="222" t="s">
        <v>656</v>
      </c>
      <c r="F14" s="343" t="s">
        <v>657</v>
      </c>
      <c r="G14" s="344" t="s">
        <v>658</v>
      </c>
      <c r="H14" s="344" t="s">
        <v>698</v>
      </c>
      <c r="I14" s="351" t="s">
        <v>711</v>
      </c>
      <c r="J14" s="351" t="s">
        <v>712</v>
      </c>
      <c r="K14" s="225" t="s">
        <v>33</v>
      </c>
      <c r="L14" s="352" t="s">
        <v>713</v>
      </c>
      <c r="M14" s="346" t="s">
        <v>23</v>
      </c>
      <c r="N14" s="346" t="s">
        <v>23</v>
      </c>
      <c r="O14" s="353" t="s">
        <v>19</v>
      </c>
      <c r="P14" s="353" t="s">
        <v>20</v>
      </c>
      <c r="Q14" s="354"/>
      <c r="R14" s="353" t="s">
        <v>21</v>
      </c>
      <c r="S14" s="353" t="s">
        <v>702</v>
      </c>
      <c r="T14" s="353" t="s">
        <v>22</v>
      </c>
      <c r="U14" s="369" t="s">
        <v>415</v>
      </c>
      <c r="V14" s="365">
        <v>2021</v>
      </c>
      <c r="W14" s="359" t="s">
        <v>662</v>
      </c>
      <c r="X14" s="222">
        <v>2021</v>
      </c>
      <c r="Y14" s="379">
        <v>0.05</v>
      </c>
      <c r="Z14" s="222">
        <v>2022</v>
      </c>
      <c r="AA14" s="379">
        <v>0.1</v>
      </c>
      <c r="AB14" s="222">
        <v>2023</v>
      </c>
      <c r="AC14" s="379">
        <v>0.15</v>
      </c>
      <c r="AD14" s="222">
        <v>2024</v>
      </c>
      <c r="AE14" s="379">
        <v>0.2</v>
      </c>
      <c r="AF14" s="222">
        <v>2025</v>
      </c>
      <c r="AG14" s="379">
        <v>0.25</v>
      </c>
      <c r="AH14" s="374" t="s">
        <v>703</v>
      </c>
      <c r="AI14" s="348" t="s">
        <v>662</v>
      </c>
      <c r="AJ14" s="207" t="s">
        <v>663</v>
      </c>
      <c r="AK14" s="183"/>
    </row>
    <row r="15" spans="2:37" ht="409.5" x14ac:dyDescent="0.25">
      <c r="B15" s="363">
        <v>13</v>
      </c>
      <c r="C15" s="222" t="s">
        <v>29</v>
      </c>
      <c r="D15" s="221" t="s">
        <v>714</v>
      </c>
      <c r="E15" s="222" t="s">
        <v>656</v>
      </c>
      <c r="F15" s="343" t="s">
        <v>657</v>
      </c>
      <c r="G15" s="344" t="s">
        <v>658</v>
      </c>
      <c r="H15" s="344" t="s">
        <v>715</v>
      </c>
      <c r="I15" s="351" t="s">
        <v>716</v>
      </c>
      <c r="J15" s="348" t="s">
        <v>717</v>
      </c>
      <c r="K15" s="225" t="s">
        <v>33</v>
      </c>
      <c r="L15" s="355" t="s">
        <v>718</v>
      </c>
      <c r="M15" s="346" t="s">
        <v>23</v>
      </c>
      <c r="N15" s="346" t="s">
        <v>23</v>
      </c>
      <c r="O15" s="353" t="s">
        <v>19</v>
      </c>
      <c r="P15" s="353" t="s">
        <v>20</v>
      </c>
      <c r="Q15" s="354"/>
      <c r="R15" s="353" t="s">
        <v>24</v>
      </c>
      <c r="S15" s="353" t="s">
        <v>24</v>
      </c>
      <c r="T15" s="353" t="s">
        <v>24</v>
      </c>
      <c r="U15" s="218"/>
      <c r="V15" s="365">
        <v>2021</v>
      </c>
      <c r="W15" s="359" t="s">
        <v>662</v>
      </c>
      <c r="X15" s="222">
        <v>2021</v>
      </c>
      <c r="Y15" s="379">
        <v>0.25</v>
      </c>
      <c r="Z15" s="222">
        <v>2022</v>
      </c>
      <c r="AA15" s="379">
        <v>0.5</v>
      </c>
      <c r="AB15" s="222">
        <v>2023</v>
      </c>
      <c r="AC15" s="379">
        <v>0.75</v>
      </c>
      <c r="AD15" s="222">
        <v>2024</v>
      </c>
      <c r="AE15" s="379">
        <v>1</v>
      </c>
      <c r="AF15" s="222">
        <v>2025</v>
      </c>
      <c r="AG15" s="379">
        <v>1</v>
      </c>
      <c r="AH15" s="373" t="s">
        <v>719</v>
      </c>
      <c r="AI15" s="348" t="s">
        <v>662</v>
      </c>
      <c r="AJ15" s="207" t="s">
        <v>663</v>
      </c>
      <c r="AK15" s="183"/>
    </row>
    <row r="16" spans="2:37" ht="409.5" x14ac:dyDescent="0.25">
      <c r="B16" s="363">
        <v>14</v>
      </c>
      <c r="C16" s="222" t="s">
        <v>29</v>
      </c>
      <c r="D16" s="221" t="s">
        <v>720</v>
      </c>
      <c r="E16" s="222" t="s">
        <v>656</v>
      </c>
      <c r="F16" s="343" t="s">
        <v>657</v>
      </c>
      <c r="G16" s="344" t="s">
        <v>658</v>
      </c>
      <c r="H16" s="344" t="s">
        <v>715</v>
      </c>
      <c r="I16" s="351" t="s">
        <v>721</v>
      </c>
      <c r="J16" s="348" t="s">
        <v>722</v>
      </c>
      <c r="K16" s="351" t="s">
        <v>33</v>
      </c>
      <c r="L16" s="352" t="s">
        <v>723</v>
      </c>
      <c r="M16" s="346" t="s">
        <v>23</v>
      </c>
      <c r="N16" s="346" t="s">
        <v>23</v>
      </c>
      <c r="O16" s="353" t="s">
        <v>19</v>
      </c>
      <c r="P16" s="353" t="s">
        <v>20</v>
      </c>
      <c r="Q16" s="354"/>
      <c r="R16" s="353" t="s">
        <v>24</v>
      </c>
      <c r="S16" s="353" t="s">
        <v>24</v>
      </c>
      <c r="T16" s="353" t="s">
        <v>24</v>
      </c>
      <c r="U16" s="218"/>
      <c r="V16" s="365">
        <v>2021</v>
      </c>
      <c r="W16" s="359" t="s">
        <v>662</v>
      </c>
      <c r="X16" s="222">
        <v>2021</v>
      </c>
      <c r="Y16" s="379" t="s">
        <v>724</v>
      </c>
      <c r="Z16" s="222">
        <v>2022</v>
      </c>
      <c r="AA16" s="379" t="s">
        <v>724</v>
      </c>
      <c r="AB16" s="222">
        <v>2023</v>
      </c>
      <c r="AC16" s="379" t="s">
        <v>724</v>
      </c>
      <c r="AD16" s="222">
        <v>2024</v>
      </c>
      <c r="AE16" s="222" t="s">
        <v>724</v>
      </c>
      <c r="AF16" s="222">
        <v>2025</v>
      </c>
      <c r="AG16" s="222" t="s">
        <v>724</v>
      </c>
      <c r="AH16" s="374" t="s">
        <v>725</v>
      </c>
      <c r="AI16" s="348" t="s">
        <v>662</v>
      </c>
      <c r="AJ16" s="207" t="s">
        <v>663</v>
      </c>
      <c r="AK16" s="183"/>
    </row>
    <row r="17" spans="2:37" ht="409.5" x14ac:dyDescent="0.25">
      <c r="B17" s="363">
        <v>15</v>
      </c>
      <c r="C17" s="222" t="s">
        <v>29</v>
      </c>
      <c r="D17" s="221" t="s">
        <v>726</v>
      </c>
      <c r="E17" s="222" t="s">
        <v>656</v>
      </c>
      <c r="F17" s="343" t="s">
        <v>657</v>
      </c>
      <c r="G17" s="344" t="s">
        <v>658</v>
      </c>
      <c r="H17" s="344" t="s">
        <v>715</v>
      </c>
      <c r="I17" s="351" t="s">
        <v>727</v>
      </c>
      <c r="J17" s="348" t="s">
        <v>700</v>
      </c>
      <c r="K17" s="348" t="s">
        <v>728</v>
      </c>
      <c r="L17" s="352" t="s">
        <v>729</v>
      </c>
      <c r="M17" s="346" t="s">
        <v>23</v>
      </c>
      <c r="N17" s="346" t="s">
        <v>23</v>
      </c>
      <c r="O17" s="353" t="s">
        <v>19</v>
      </c>
      <c r="P17" s="353" t="s">
        <v>20</v>
      </c>
      <c r="Q17" s="354"/>
      <c r="R17" s="353" t="s">
        <v>24</v>
      </c>
      <c r="S17" s="353" t="s">
        <v>24</v>
      </c>
      <c r="T17" s="353" t="s">
        <v>24</v>
      </c>
      <c r="U17" s="218"/>
      <c r="V17" s="365">
        <v>2021</v>
      </c>
      <c r="W17" s="359" t="s">
        <v>662</v>
      </c>
      <c r="X17" s="222">
        <v>2021</v>
      </c>
      <c r="Y17" s="379">
        <v>1</v>
      </c>
      <c r="Z17" s="222">
        <v>2022</v>
      </c>
      <c r="AA17" s="379">
        <v>1</v>
      </c>
      <c r="AB17" s="222">
        <v>2023</v>
      </c>
      <c r="AC17" s="379">
        <v>1</v>
      </c>
      <c r="AD17" s="222">
        <v>2024</v>
      </c>
      <c r="AE17" s="379">
        <v>1</v>
      </c>
      <c r="AF17" s="222">
        <v>2025</v>
      </c>
      <c r="AG17" s="379">
        <v>1</v>
      </c>
      <c r="AH17" s="371">
        <v>1</v>
      </c>
      <c r="AI17" s="348" t="s">
        <v>662</v>
      </c>
      <c r="AJ17" s="207" t="s">
        <v>663</v>
      </c>
      <c r="AK17" s="183"/>
    </row>
    <row r="18" spans="2:37" ht="409.5" x14ac:dyDescent="0.25">
      <c r="B18" s="363">
        <v>16</v>
      </c>
      <c r="C18" s="222" t="s">
        <v>29</v>
      </c>
      <c r="D18" s="221" t="s">
        <v>730</v>
      </c>
      <c r="E18" s="222" t="s">
        <v>656</v>
      </c>
      <c r="F18" s="343" t="s">
        <v>657</v>
      </c>
      <c r="G18" s="344" t="s">
        <v>658</v>
      </c>
      <c r="H18" s="344" t="s">
        <v>731</v>
      </c>
      <c r="I18" s="351" t="s">
        <v>699</v>
      </c>
      <c r="J18" s="348" t="s">
        <v>700</v>
      </c>
      <c r="K18" s="351" t="s">
        <v>33</v>
      </c>
      <c r="L18" s="380" t="s">
        <v>732</v>
      </c>
      <c r="M18" s="346" t="s">
        <v>23</v>
      </c>
      <c r="N18" s="346" t="s">
        <v>23</v>
      </c>
      <c r="O18" s="381" t="s">
        <v>19</v>
      </c>
      <c r="P18" s="353" t="s">
        <v>20</v>
      </c>
      <c r="Q18" s="354"/>
      <c r="R18" s="353" t="s">
        <v>24</v>
      </c>
      <c r="S18" s="353" t="s">
        <v>24</v>
      </c>
      <c r="T18" s="353" t="s">
        <v>24</v>
      </c>
      <c r="U18" s="369" t="s">
        <v>415</v>
      </c>
      <c r="V18" s="365">
        <v>2021</v>
      </c>
      <c r="W18" s="359" t="s">
        <v>662</v>
      </c>
      <c r="X18" s="222">
        <v>2021</v>
      </c>
      <c r="Y18" s="379"/>
      <c r="Z18" s="222">
        <v>2022</v>
      </c>
      <c r="AA18" s="379">
        <v>0.05</v>
      </c>
      <c r="AB18" s="222">
        <v>2023</v>
      </c>
      <c r="AC18" s="379">
        <v>0.1</v>
      </c>
      <c r="AD18" s="222">
        <v>2024</v>
      </c>
      <c r="AE18" s="379">
        <v>0.15</v>
      </c>
      <c r="AF18" s="222">
        <v>2025</v>
      </c>
      <c r="AG18" s="379">
        <v>0.2</v>
      </c>
      <c r="AH18" s="374" t="s">
        <v>241</v>
      </c>
      <c r="AI18" s="348" t="s">
        <v>662</v>
      </c>
      <c r="AJ18" s="207" t="s">
        <v>663</v>
      </c>
      <c r="AK18" s="183"/>
    </row>
    <row r="19" spans="2:37" ht="409.5" x14ac:dyDescent="0.25">
      <c r="B19" s="363">
        <v>17</v>
      </c>
      <c r="C19" s="222" t="s">
        <v>29</v>
      </c>
      <c r="D19" s="221" t="s">
        <v>733</v>
      </c>
      <c r="E19" s="222" t="s">
        <v>656</v>
      </c>
      <c r="F19" s="343" t="s">
        <v>657</v>
      </c>
      <c r="G19" s="344" t="s">
        <v>658</v>
      </c>
      <c r="H19" s="344" t="s">
        <v>731</v>
      </c>
      <c r="I19" s="351" t="s">
        <v>734</v>
      </c>
      <c r="J19" s="348" t="s">
        <v>728</v>
      </c>
      <c r="K19" s="351" t="s">
        <v>119</v>
      </c>
      <c r="L19" s="352" t="s">
        <v>735</v>
      </c>
      <c r="M19" s="382" t="s">
        <v>23</v>
      </c>
      <c r="N19" s="382" t="s">
        <v>23</v>
      </c>
      <c r="O19" s="353" t="s">
        <v>19</v>
      </c>
      <c r="P19" s="353" t="s">
        <v>20</v>
      </c>
      <c r="Q19" s="354"/>
      <c r="R19" s="353" t="s">
        <v>24</v>
      </c>
      <c r="S19" s="353" t="s">
        <v>24</v>
      </c>
      <c r="T19" s="353" t="s">
        <v>24</v>
      </c>
      <c r="U19" s="218"/>
      <c r="V19" s="365">
        <v>2021</v>
      </c>
      <c r="W19" s="359" t="s">
        <v>662</v>
      </c>
      <c r="X19" s="222">
        <v>2021</v>
      </c>
      <c r="Y19" s="379"/>
      <c r="Z19" s="222">
        <v>2022</v>
      </c>
      <c r="AA19" s="379"/>
      <c r="AB19" s="222">
        <v>2023</v>
      </c>
      <c r="AC19" s="379"/>
      <c r="AD19" s="222">
        <v>2024</v>
      </c>
      <c r="AE19" s="222"/>
      <c r="AF19" s="222">
        <v>2025</v>
      </c>
      <c r="AG19" s="379">
        <v>0.05</v>
      </c>
      <c r="AH19" s="374" t="s">
        <v>736</v>
      </c>
      <c r="AI19" s="348" t="s">
        <v>662</v>
      </c>
      <c r="AJ19" s="222" t="s">
        <v>663</v>
      </c>
      <c r="AK19" s="183"/>
    </row>
  </sheetData>
  <mergeCells count="5">
    <mergeCell ref="J3:K3"/>
    <mergeCell ref="M3:N3"/>
    <mergeCell ref="R3:T3"/>
    <mergeCell ref="V3:W3"/>
    <mergeCell ref="X3:AG3"/>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Arsimi Kultura</vt:lpstr>
      <vt:lpstr>Punesimi aftesimi</vt:lpstr>
      <vt:lpstr>Mbrojtja sociale</vt:lpstr>
      <vt:lpstr>Rregjistrimi Civil</vt:lpstr>
      <vt:lpstr>Kujdesi Shendetesor</vt:lpstr>
      <vt:lpstr>Strehimi</vt:lpstr>
      <vt:lpstr>Antigypsizmi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ILDA</dc:creator>
  <cp:lastModifiedBy>Ina Kokedhima</cp:lastModifiedBy>
  <dcterms:created xsi:type="dcterms:W3CDTF">2019-02-18T21:54:46Z</dcterms:created>
  <dcterms:modified xsi:type="dcterms:W3CDTF">2021-07-12T12:36:57Z</dcterms:modified>
</cp:coreProperties>
</file>